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polina/Downloads/"/>
    </mc:Choice>
  </mc:AlternateContent>
  <xr:revisionPtr revIDLastSave="0" documentId="13_ncr:1_{89A0E420-9E7C-B843-99B2-7D5C7D9FECB1}" xr6:coauthVersionLast="47" xr6:coauthVersionMax="47" xr10:uidLastSave="{00000000-0000-0000-0000-000000000000}"/>
  <bookViews>
    <workbookView xWindow="0" yWindow="500" windowWidth="28800" windowHeight="15840" tabRatio="602" xr2:uid="{00000000-000D-0000-FFFF-FFFF00000000}"/>
  </bookViews>
  <sheets>
    <sheet name="Форма 2.8 Шаблон" sheetId="11" r:id="rId1"/>
    <sheet name="Лист1" sheetId="13" state="hidden" r:id="rId2"/>
    <sheet name="Форма 2.8 Шаблон (для реформы)" sheetId="14" state="hidden" r:id="rId3"/>
    <sheet name="нагорная" sheetId="12" state="hidden" r:id="rId4"/>
  </sheets>
  <definedNames>
    <definedName name="_xlnm._FilterDatabase" localSheetId="0" hidden="1">'Форма 2.8 Шаблон'!$A$3:$I$3</definedName>
    <definedName name="_xlnm._FilterDatabase" localSheetId="2" hidden="1">'Форма 2.8 Шаблон (для реформы)'!$A$3:$AD$3</definedName>
    <definedName name="_xlnm.Print_Titles" localSheetId="2">'Форма 2.8 Шаблон (для реформы)'!$A:$C,'Форма 2.8 Шаблон (для реформы)'!$1:$3</definedName>
    <definedName name="_xlnm.Print_Area" localSheetId="2">'Форма 2.8 Шаблон (для реформы)'!$A$1:$Z$234</definedName>
  </definedNames>
  <calcPr calcId="191029"/>
</workbook>
</file>

<file path=xl/calcChain.xml><?xml version="1.0" encoding="utf-8"?>
<calcChain xmlns="http://schemas.openxmlformats.org/spreadsheetml/2006/main">
  <c r="U198" i="11" l="1"/>
  <c r="AC223" i="11" l="1"/>
  <c r="AC224" i="11"/>
  <c r="AC222" i="11"/>
  <c r="AC213" i="11"/>
  <c r="AC212" i="11"/>
  <c r="AC211" i="11"/>
  <c r="AC206" i="11"/>
  <c r="AB198" i="11"/>
  <c r="AA198" i="11"/>
  <c r="Z198" i="11"/>
  <c r="Y198" i="11"/>
  <c r="X198" i="11"/>
  <c r="W198" i="11"/>
  <c r="V198" i="11"/>
  <c r="T198" i="11"/>
  <c r="S198" i="11"/>
  <c r="R198" i="11"/>
  <c r="Q198" i="11"/>
  <c r="P198" i="11"/>
  <c r="O198" i="11"/>
  <c r="N198" i="11"/>
  <c r="M198" i="11"/>
  <c r="L198" i="11"/>
  <c r="K198" i="11"/>
  <c r="J198" i="11"/>
  <c r="AB187" i="11"/>
  <c r="AA187" i="11"/>
  <c r="Z187" i="11"/>
  <c r="Y187" i="11"/>
  <c r="X187" i="11"/>
  <c r="W187" i="11"/>
  <c r="V187" i="11"/>
  <c r="U187" i="11"/>
  <c r="T187" i="11"/>
  <c r="S187" i="11"/>
  <c r="R187" i="11"/>
  <c r="Q187" i="11"/>
  <c r="P187" i="11"/>
  <c r="O187" i="11"/>
  <c r="N187" i="11"/>
  <c r="M187" i="11"/>
  <c r="L187" i="11"/>
  <c r="K187" i="11"/>
  <c r="J187" i="11"/>
  <c r="AC180" i="11"/>
  <c r="AC179" i="11"/>
  <c r="AC178" i="11"/>
  <c r="AC173" i="11"/>
  <c r="AC169" i="11"/>
  <c r="AC168" i="11"/>
  <c r="AC167" i="11"/>
  <c r="AC162" i="11"/>
  <c r="AC82" i="11"/>
  <c r="AC64" i="11"/>
  <c r="AC58" i="11"/>
  <c r="AC46" i="11"/>
  <c r="AC40" i="11"/>
  <c r="J38" i="11"/>
  <c r="K38" i="11"/>
  <c r="M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4" i="11"/>
  <c r="L220" i="11"/>
  <c r="L209" i="11"/>
  <c r="L176" i="11"/>
  <c r="L165" i="11"/>
  <c r="L158" i="11"/>
  <c r="L155" i="11"/>
  <c r="L98" i="11"/>
  <c r="L50" i="11"/>
  <c r="L17" i="11"/>
  <c r="L16" i="11" s="1"/>
  <c r="L22" i="11" s="1"/>
  <c r="N220" i="11"/>
  <c r="N209" i="11"/>
  <c r="N176" i="11"/>
  <c r="N165" i="11"/>
  <c r="N158" i="11"/>
  <c r="N155" i="11"/>
  <c r="N98" i="11"/>
  <c r="N50" i="11"/>
  <c r="N17" i="11"/>
  <c r="N16" i="11" s="1"/>
  <c r="N22" i="11" s="1"/>
  <c r="O220" i="11"/>
  <c r="O209" i="11"/>
  <c r="O176" i="11"/>
  <c r="O165" i="11"/>
  <c r="O158" i="11"/>
  <c r="O155" i="11"/>
  <c r="O98" i="11"/>
  <c r="O50" i="11"/>
  <c r="O17" i="11"/>
  <c r="O16" i="11" s="1"/>
  <c r="O22" i="11" s="1"/>
  <c r="AB74" i="11" l="1"/>
  <c r="AA74" i="11"/>
  <c r="Z74" i="11"/>
  <c r="Y74" i="11"/>
  <c r="X74" i="11"/>
  <c r="W74" i="11"/>
  <c r="V74" i="11"/>
  <c r="U74" i="11"/>
  <c r="T74" i="11"/>
  <c r="S74" i="11"/>
  <c r="R74" i="11"/>
  <c r="Q74" i="11"/>
  <c r="P74" i="11"/>
  <c r="M74" i="11"/>
  <c r="K74" i="11"/>
  <c r="J74" i="11"/>
  <c r="I74" i="11"/>
  <c r="H74" i="11"/>
  <c r="G74" i="11"/>
  <c r="E74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M92" i="11"/>
  <c r="K92" i="11"/>
  <c r="J92" i="11"/>
  <c r="I92" i="11"/>
  <c r="H92" i="11"/>
  <c r="G92" i="11"/>
  <c r="E92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M98" i="11"/>
  <c r="K98" i="11"/>
  <c r="J98" i="11"/>
  <c r="I98" i="11"/>
  <c r="H98" i="11"/>
  <c r="G98" i="11"/>
  <c r="E98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M104" i="11"/>
  <c r="K104" i="11"/>
  <c r="J104" i="11"/>
  <c r="I104" i="11"/>
  <c r="H104" i="11"/>
  <c r="G104" i="11"/>
  <c r="E104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M80" i="11"/>
  <c r="K80" i="11"/>
  <c r="J80" i="11"/>
  <c r="I80" i="11"/>
  <c r="H80" i="11"/>
  <c r="G80" i="11"/>
  <c r="E80" i="11"/>
  <c r="J220" i="11" l="1"/>
  <c r="K220" i="11"/>
  <c r="M220" i="11"/>
  <c r="P220" i="11"/>
  <c r="Q220" i="11"/>
  <c r="R220" i="11"/>
  <c r="S220" i="11"/>
  <c r="T220" i="11"/>
  <c r="U220" i="11"/>
  <c r="V220" i="11"/>
  <c r="W220" i="11"/>
  <c r="X220" i="11"/>
  <c r="Y220" i="11"/>
  <c r="Z220" i="11"/>
  <c r="AA220" i="11"/>
  <c r="AB220" i="11"/>
  <c r="J209" i="11"/>
  <c r="K209" i="11"/>
  <c r="M209" i="11"/>
  <c r="P209" i="11"/>
  <c r="Q209" i="11"/>
  <c r="R209" i="11"/>
  <c r="S209" i="11"/>
  <c r="T209" i="11"/>
  <c r="U209" i="11"/>
  <c r="V209" i="11"/>
  <c r="W209" i="11"/>
  <c r="X209" i="11"/>
  <c r="Y209" i="11"/>
  <c r="Z209" i="11"/>
  <c r="AA209" i="11"/>
  <c r="AB209" i="11"/>
  <c r="F198" i="11"/>
  <c r="G198" i="11"/>
  <c r="H198" i="11"/>
  <c r="I198" i="11"/>
  <c r="E198" i="11"/>
  <c r="E176" i="11"/>
  <c r="J176" i="11"/>
  <c r="K176" i="11"/>
  <c r="M176" i="11"/>
  <c r="P176" i="11"/>
  <c r="Q176" i="11"/>
  <c r="R176" i="11"/>
  <c r="S176" i="11"/>
  <c r="T176" i="11"/>
  <c r="U176" i="11"/>
  <c r="V176" i="11"/>
  <c r="W176" i="11"/>
  <c r="X176" i="11"/>
  <c r="Y176" i="11"/>
  <c r="Z176" i="11"/>
  <c r="AA176" i="11"/>
  <c r="AB176" i="11"/>
  <c r="J165" i="11"/>
  <c r="K165" i="11"/>
  <c r="M165" i="11"/>
  <c r="P165" i="11"/>
  <c r="Q165" i="11"/>
  <c r="R165" i="11"/>
  <c r="S165" i="11"/>
  <c r="T165" i="11"/>
  <c r="U165" i="11"/>
  <c r="V165" i="11"/>
  <c r="W165" i="11"/>
  <c r="X165" i="11"/>
  <c r="Y165" i="11"/>
  <c r="Z165" i="11"/>
  <c r="AA165" i="11"/>
  <c r="AB165" i="11"/>
  <c r="AB158" i="11"/>
  <c r="AA158" i="11"/>
  <c r="Z158" i="11"/>
  <c r="Y158" i="11"/>
  <c r="X158" i="11"/>
  <c r="W158" i="11"/>
  <c r="V158" i="11"/>
  <c r="U158" i="11"/>
  <c r="T158" i="11"/>
  <c r="S158" i="11"/>
  <c r="R158" i="11"/>
  <c r="Q158" i="11"/>
  <c r="P158" i="11"/>
  <c r="M158" i="11"/>
  <c r="K158" i="11"/>
  <c r="J158" i="11"/>
  <c r="AB155" i="11"/>
  <c r="AA155" i="11"/>
  <c r="Z155" i="11"/>
  <c r="Y155" i="11"/>
  <c r="X155" i="11"/>
  <c r="W155" i="11"/>
  <c r="V155" i="11"/>
  <c r="U155" i="11"/>
  <c r="T155" i="11"/>
  <c r="S155" i="11"/>
  <c r="R155" i="11"/>
  <c r="Q155" i="11"/>
  <c r="P155" i="11"/>
  <c r="M155" i="11"/>
  <c r="K155" i="11"/>
  <c r="J155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M86" i="11"/>
  <c r="K86" i="11"/>
  <c r="J86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M68" i="11"/>
  <c r="K68" i="11"/>
  <c r="J68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M62" i="11"/>
  <c r="K62" i="11"/>
  <c r="J62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M50" i="11"/>
  <c r="K50" i="11"/>
  <c r="J50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M44" i="11"/>
  <c r="K44" i="11"/>
  <c r="J44" i="11"/>
  <c r="G38" i="11"/>
  <c r="H38" i="11"/>
  <c r="I38" i="11"/>
  <c r="AB17" i="11"/>
  <c r="AB16" i="11" s="1"/>
  <c r="AB22" i="11" s="1"/>
  <c r="AA17" i="11"/>
  <c r="AA16" i="11" s="1"/>
  <c r="AA22" i="11" s="1"/>
  <c r="Z17" i="11"/>
  <c r="Z16" i="11" s="1"/>
  <c r="Z22" i="11" s="1"/>
  <c r="Y17" i="11"/>
  <c r="Y16" i="11" s="1"/>
  <c r="Y22" i="11" s="1"/>
  <c r="X17" i="11"/>
  <c r="X16" i="11" s="1"/>
  <c r="X22" i="11" s="1"/>
  <c r="W17" i="11"/>
  <c r="W16" i="11" s="1"/>
  <c r="W22" i="11" s="1"/>
  <c r="V17" i="11"/>
  <c r="V16" i="11" s="1"/>
  <c r="V22" i="11" s="1"/>
  <c r="U17" i="11"/>
  <c r="U16" i="11" s="1"/>
  <c r="U22" i="11" s="1"/>
  <c r="T17" i="11"/>
  <c r="T16" i="11" s="1"/>
  <c r="T22" i="11" s="1"/>
  <c r="S17" i="11"/>
  <c r="S16" i="11" s="1"/>
  <c r="S22" i="11" s="1"/>
  <c r="R17" i="11"/>
  <c r="R16" i="11" s="1"/>
  <c r="R22" i="11" s="1"/>
  <c r="Q17" i="11"/>
  <c r="Q16" i="11" s="1"/>
  <c r="Q22" i="11" s="1"/>
  <c r="P17" i="11"/>
  <c r="P16" i="11" s="1"/>
  <c r="P22" i="11" s="1"/>
  <c r="M17" i="11"/>
  <c r="M16" i="11" s="1"/>
  <c r="M22" i="11" s="1"/>
  <c r="K17" i="11"/>
  <c r="K16" i="11" s="1"/>
  <c r="K22" i="11" s="1"/>
  <c r="I17" i="11"/>
  <c r="H17" i="11"/>
  <c r="G17" i="11"/>
  <c r="E17" i="11"/>
  <c r="D2" i="11" l="1"/>
  <c r="I50" i="11" l="1"/>
  <c r="I86" i="11"/>
  <c r="H50" i="11"/>
  <c r="G62" i="11"/>
  <c r="F12" i="11"/>
  <c r="E86" i="11"/>
  <c r="F62" i="11" l="1"/>
  <c r="F92" i="11"/>
  <c r="F74" i="11"/>
  <c r="F80" i="11"/>
  <c r="F104" i="11"/>
  <c r="F98" i="11"/>
  <c r="F17" i="11"/>
  <c r="F38" i="11"/>
  <c r="E50" i="11"/>
  <c r="F50" i="11"/>
  <c r="F86" i="11"/>
  <c r="H62" i="11"/>
  <c r="E62" i="11"/>
  <c r="I62" i="11"/>
  <c r="G86" i="11"/>
  <c r="G50" i="11"/>
  <c r="H86" i="11"/>
  <c r="E38" i="11"/>
  <c r="I44" i="11"/>
  <c r="H44" i="11"/>
  <c r="G44" i="11"/>
  <c r="F44" i="11"/>
  <c r="E44" i="11"/>
  <c r="F68" i="11"/>
  <c r="E68" i="11"/>
  <c r="I68" i="11"/>
  <c r="H68" i="11"/>
  <c r="G68" i="11"/>
  <c r="J17" i="11"/>
  <c r="J16" i="11" s="1"/>
  <c r="J22" i="11" s="1"/>
  <c r="F124" i="11" l="1"/>
  <c r="G124" i="11"/>
  <c r="H124" i="11"/>
  <c r="I124" i="11"/>
  <c r="E124" i="11" l="1"/>
  <c r="I220" i="11" l="1"/>
  <c r="I209" i="11"/>
  <c r="I187" i="11"/>
  <c r="I176" i="11"/>
  <c r="I165" i="11"/>
  <c r="I158" i="11"/>
  <c r="I155" i="11"/>
  <c r="H220" i="11"/>
  <c r="H209" i="11"/>
  <c r="H187" i="11"/>
  <c r="H176" i="11"/>
  <c r="H165" i="11"/>
  <c r="H158" i="11"/>
  <c r="H155" i="11"/>
  <c r="F220" i="11"/>
  <c r="G220" i="11"/>
  <c r="E220" i="11"/>
  <c r="F209" i="11"/>
  <c r="G209" i="11"/>
  <c r="E209" i="11"/>
  <c r="F187" i="11"/>
  <c r="G187" i="11"/>
  <c r="E187" i="11"/>
  <c r="F176" i="11"/>
  <c r="G176" i="11"/>
  <c r="G165" i="11"/>
  <c r="G158" i="11"/>
  <c r="G155" i="11"/>
  <c r="F165" i="11"/>
  <c r="F158" i="11"/>
  <c r="F155" i="11"/>
  <c r="E155" i="11"/>
  <c r="E165" i="11"/>
  <c r="E158" i="11"/>
  <c r="I16" i="11"/>
  <c r="I22" i="11" s="1"/>
  <c r="H16" i="11"/>
  <c r="H22" i="11" s="1"/>
  <c r="G16" i="11"/>
  <c r="G22" i="11" s="1"/>
  <c r="F16" i="11"/>
  <c r="F22" i="11" s="1"/>
  <c r="E16" i="11"/>
  <c r="E22" i="11" s="1"/>
  <c r="D36" i="12" l="1"/>
  <c r="D37" i="12"/>
  <c r="F39" i="12"/>
  <c r="F41" i="12"/>
  <c r="F40" i="12"/>
  <c r="E39" i="12"/>
  <c r="E41" i="12"/>
  <c r="E40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B31" i="12"/>
  <c r="C8" i="12" s="1"/>
  <c r="E7" i="12"/>
  <c r="D7" i="12"/>
  <c r="H28" i="12" l="1"/>
  <c r="E11" i="12"/>
  <c r="C11" i="12"/>
  <c r="G17" i="12"/>
  <c r="H12" i="12"/>
  <c r="E19" i="12"/>
  <c r="H8" i="12"/>
  <c r="C27" i="12"/>
  <c r="F14" i="12"/>
  <c r="F22" i="12"/>
  <c r="C19" i="12"/>
  <c r="G9" i="12"/>
  <c r="D16" i="12"/>
  <c r="G25" i="12"/>
  <c r="G8" i="12"/>
  <c r="E30" i="12"/>
  <c r="F29" i="12"/>
  <c r="G28" i="12"/>
  <c r="H27" i="12"/>
  <c r="D27" i="12"/>
  <c r="E26" i="12"/>
  <c r="F25" i="12"/>
  <c r="G24" i="12"/>
  <c r="H23" i="12"/>
  <c r="D23" i="12"/>
  <c r="E22" i="12"/>
  <c r="F21" i="12"/>
  <c r="G20" i="12"/>
  <c r="H19" i="12"/>
  <c r="D19" i="12"/>
  <c r="E18" i="12"/>
  <c r="F17" i="12"/>
  <c r="G16" i="12"/>
  <c r="H15" i="12"/>
  <c r="D15" i="12"/>
  <c r="E14" i="12"/>
  <c r="F13" i="12"/>
  <c r="G12" i="12"/>
  <c r="H11" i="12"/>
  <c r="D11" i="12"/>
  <c r="E10" i="12"/>
  <c r="F9" i="12"/>
  <c r="C13" i="12"/>
  <c r="C17" i="12"/>
  <c r="C21" i="12"/>
  <c r="C25" i="12"/>
  <c r="C29" i="12"/>
  <c r="F8" i="12"/>
  <c r="H30" i="12"/>
  <c r="D30" i="12"/>
  <c r="E29" i="12"/>
  <c r="F28" i="12"/>
  <c r="G27" i="12"/>
  <c r="H26" i="12"/>
  <c r="D26" i="12"/>
  <c r="E25" i="12"/>
  <c r="F24" i="12"/>
  <c r="G23" i="12"/>
  <c r="H22" i="12"/>
  <c r="D22" i="12"/>
  <c r="E21" i="12"/>
  <c r="F20" i="12"/>
  <c r="G19" i="12"/>
  <c r="H18" i="12"/>
  <c r="D18" i="12"/>
  <c r="E17" i="12"/>
  <c r="F16" i="12"/>
  <c r="G15" i="12"/>
  <c r="H14" i="12"/>
  <c r="D14" i="12"/>
  <c r="E13" i="12"/>
  <c r="F12" i="12"/>
  <c r="G11" i="12"/>
  <c r="H10" i="12"/>
  <c r="D10" i="12"/>
  <c r="E9" i="12"/>
  <c r="C10" i="12"/>
  <c r="C14" i="12"/>
  <c r="C18" i="12"/>
  <c r="C22" i="12"/>
  <c r="C26" i="12"/>
  <c r="C30" i="12"/>
  <c r="E8" i="12"/>
  <c r="G30" i="12"/>
  <c r="H29" i="12"/>
  <c r="D29" i="12"/>
  <c r="E28" i="12"/>
  <c r="F27" i="12"/>
  <c r="G26" i="12"/>
  <c r="H25" i="12"/>
  <c r="D25" i="12"/>
  <c r="E24" i="12"/>
  <c r="F23" i="12"/>
  <c r="G22" i="12"/>
  <c r="H21" i="12"/>
  <c r="D21" i="12"/>
  <c r="E20" i="12"/>
  <c r="F19" i="12"/>
  <c r="C24" i="12"/>
  <c r="C16" i="12"/>
  <c r="H9" i="12"/>
  <c r="F11" i="12"/>
  <c r="D13" i="12"/>
  <c r="G14" i="12"/>
  <c r="E16" i="12"/>
  <c r="H17" i="12"/>
  <c r="D20" i="12"/>
  <c r="E23" i="12"/>
  <c r="F26" i="12"/>
  <c r="G29" i="12"/>
  <c r="C9" i="12"/>
  <c r="C23" i="12"/>
  <c r="C15" i="12"/>
  <c r="F10" i="12"/>
  <c r="D12" i="12"/>
  <c r="G13" i="12"/>
  <c r="E15" i="12"/>
  <c r="H16" i="12"/>
  <c r="F18" i="12"/>
  <c r="H20" i="12"/>
  <c r="D24" i="12"/>
  <c r="E27" i="12"/>
  <c r="F30" i="12"/>
  <c r="C28" i="12"/>
  <c r="C20" i="12"/>
  <c r="C12" i="12"/>
  <c r="D9" i="12"/>
  <c r="G10" i="12"/>
  <c r="E12" i="12"/>
  <c r="H13" i="12"/>
  <c r="F15" i="12"/>
  <c r="D17" i="12"/>
  <c r="G18" i="12"/>
  <c r="G21" i="12"/>
  <c r="H24" i="12"/>
  <c r="D28" i="12"/>
  <c r="D8" i="12"/>
  <c r="D31" i="12" l="1"/>
  <c r="C31" i="12"/>
  <c r="C32" i="12" s="1"/>
  <c r="F31" i="12"/>
  <c r="F32" i="12" s="1"/>
  <c r="E31" i="12"/>
  <c r="E32" i="12" s="1"/>
  <c r="G31" i="12"/>
  <c r="G32" i="12" s="1"/>
  <c r="H31" i="12"/>
  <c r="H32" i="12" s="1"/>
  <c r="D3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SF100010</author>
  </authors>
  <commentList>
    <comment ref="E3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материалы для ТО + спецодежда
</t>
        </r>
      </text>
    </comment>
  </commentList>
</comments>
</file>

<file path=xl/sharedStrings.xml><?xml version="1.0" encoding="utf-8"?>
<sst xmlns="http://schemas.openxmlformats.org/spreadsheetml/2006/main" count="6894" uniqueCount="1816">
  <si>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</si>
  <si>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</si>
  <si>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</si>
  <si>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</si>
  <si>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</si>
  <si>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</si>
  <si>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</si>
  <si>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</si>
  <si>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</si>
  <si>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</si>
  <si>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</si>
  <si>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</si>
  <si>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</si>
  <si>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</si>
  <si>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</si>
  <si>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</si>
  <si>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</si>
  <si>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</si>
  <si>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</si>
  <si>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</si>
  <si>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</si>
  <si>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</si>
  <si>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</si>
  <si>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</si>
  <si>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</si>
  <si>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</si>
  <si>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</si>
  <si>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</si>
  <si>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</si>
  <si>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</si>
  <si>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</si>
  <si>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</si>
  <si>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</si>
  <si>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</si>
  <si>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</si>
  <si>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</si>
  <si>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</si>
  <si>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</si>
  <si>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</si>
  <si>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</si>
  <si>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</si>
  <si>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</si>
  <si>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</si>
  <si>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</si>
  <si>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</si>
  <si>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</si>
  <si>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</si>
  <si>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</si>
  <si>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</si>
  <si>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</si>
  <si>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</si>
  <si>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</si>
  <si>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</si>
  <si>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</si>
  <si>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</si>
  <si>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</si>
  <si>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</si>
  <si>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</si>
  <si>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</si>
  <si>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</si>
  <si>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</si>
  <si>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</si>
  <si>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</si>
  <si>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</si>
  <si>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</si>
  <si>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</si>
  <si>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</si>
  <si>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</si>
  <si>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</si>
  <si>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47.</t>
  </si>
  <si>
    <t>48.</t>
  </si>
  <si>
    <t>49.</t>
  </si>
  <si>
    <t>50.</t>
  </si>
  <si>
    <t>37.1.</t>
  </si>
  <si>
    <t>Электроснабжение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</si>
  <si>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</si>
  <si>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</si>
  <si>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</si>
  <si>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</si>
  <si>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</si>
  <si>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</si>
  <si>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</si>
  <si>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</si>
  <si>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</si>
  <si>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37.2.</t>
  </si>
  <si>
    <t>Тепловая энергия -Отопление</t>
  </si>
  <si>
    <t>38.2.</t>
  </si>
  <si>
    <t>Гкал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</si>
  <si>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</si>
  <si>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</si>
  <si>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</si>
  <si>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</si>
  <si>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</si>
  <si>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</si>
  <si>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</si>
  <si>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</si>
  <si>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</si>
  <si>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38.3.</t>
  </si>
  <si>
    <t>куб.м.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</si>
  <si>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</si>
  <si>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</si>
  <si>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</si>
  <si>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</si>
  <si>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</si>
  <si>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</si>
  <si>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</si>
  <si>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</si>
  <si>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</si>
  <si>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</si>
  <si>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</si>
  <si>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</si>
  <si>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</si>
  <si>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</si>
  <si>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</si>
  <si>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</si>
  <si>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</si>
  <si>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</si>
  <si>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</si>
  <si>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Холодное водоснабжение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</si>
  <si>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</si>
  <si>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</si>
  <si>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</si>
  <si>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</si>
  <si>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</si>
  <si>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</si>
  <si>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</si>
  <si>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</si>
  <si>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</si>
  <si>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 xml:space="preserve">Информация о наличии претензий по качеству предоставленных коммунальных услуг </t>
  </si>
  <si>
    <t>Наименование параметра-показателя</t>
  </si>
  <si>
    <t>начислено - за содержание дома</t>
  </si>
  <si>
    <t>начислено - за текущий ремонт</t>
  </si>
  <si>
    <t>начислено - за услуги управления</t>
  </si>
  <si>
    <t>получено - денежных средств от собственников/ нанимателей помещений</t>
  </si>
  <si>
    <t>получено - целевых взносов от собственников/ нанимателей помещений</t>
  </si>
  <si>
    <t>получено - субсидий</t>
  </si>
  <si>
    <t>получено - денежных средств от использования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</si>
  <si>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</si>
  <si>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Информация о предоставленных коммунальных услугах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</si>
  <si>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</si>
  <si>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</si>
  <si>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</si>
  <si>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</si>
  <si>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</si>
  <si>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</si>
  <si>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</si>
  <si>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Описание параметров формы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</si>
  <si>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</si>
  <si>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</si>
  <si>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</si>
  <si>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</si>
  <si>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</si>
  <si>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</si>
  <si>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</si>
  <si>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</si>
  <si>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</si>
  <si>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</si>
  <si>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</si>
  <si>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</si>
  <si>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</si>
  <si>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</si>
  <si>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</si>
  <si>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</si>
  <si>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</si>
  <si>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</si>
  <si>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23.1.</t>
  </si>
  <si>
    <t>24.1.</t>
  </si>
  <si>
    <t>25.1.</t>
  </si>
  <si>
    <t>26.1.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</si>
  <si>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</si>
  <si>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</si>
  <si>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</si>
  <si>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</si>
  <si>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</si>
  <si>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</si>
  <si>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</si>
  <si>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</si>
  <si>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</si>
  <si>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</si>
  <si>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Указывается вид коммунальной услуги.</t>
  </si>
  <si>
    <t>Указывается единица измерения объема потребления коммунальной услуги.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</si>
  <si>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</si>
  <si>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</si>
  <si>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</si>
  <si>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</si>
  <si>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</si>
  <si>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</si>
  <si>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</si>
  <si>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</si>
  <si>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37.6.</t>
  </si>
  <si>
    <t>38.6.</t>
  </si>
  <si>
    <t>39.6.</t>
  </si>
  <si>
    <t>40.6.</t>
  </si>
  <si>
    <t>41.6.</t>
  </si>
  <si>
    <t>42.6.</t>
  </si>
  <si>
    <t>43.6.</t>
  </si>
  <si>
    <t>44.6.</t>
  </si>
  <si>
    <t>45.6.</t>
  </si>
  <si>
    <t>46.6.</t>
  </si>
  <si>
    <t xml:space="preserve">Водоотведение (канализация) </t>
  </si>
  <si>
    <t>Гкал.</t>
  </si>
  <si>
    <t>Заполняется при наличии информации по детализированной работе</t>
  </si>
  <si>
    <t>21.</t>
  </si>
  <si>
    <t>22.</t>
  </si>
  <si>
    <t>23.2.</t>
  </si>
  <si>
    <t>24.2.</t>
  </si>
  <si>
    <t>25.2.</t>
  </si>
  <si>
    <t>26.2.</t>
  </si>
  <si>
    <t>24.3.</t>
  </si>
  <si>
    <t>23.3.</t>
  </si>
  <si>
    <t>25.3.</t>
  </si>
  <si>
    <t>26.3.</t>
  </si>
  <si>
    <t>23.4.</t>
  </si>
  <si>
    <t>24.4.</t>
  </si>
  <si>
    <t>25.4.</t>
  </si>
  <si>
    <t>26.4.</t>
  </si>
  <si>
    <t>Указывается наименование работ (услуг)</t>
  </si>
  <si>
    <t>Указывается фактическая общая годовая стоимость выполнения работы (услуги).</t>
  </si>
  <si>
    <t>Указывается наименование работы (услуги), выполняемой в рамках указанного раздела работ (услуг).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</si>
  <si>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</si>
  <si>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</si>
  <si>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</si>
  <si>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</si>
  <si>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</si>
  <si>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нат. показ.</t>
  </si>
  <si>
    <t>кВт*ч</t>
  </si>
  <si>
    <t>23.5.</t>
  </si>
  <si>
    <t>24.5.</t>
  </si>
  <si>
    <t>25.5.</t>
  </si>
  <si>
    <t>26.5.</t>
  </si>
  <si>
    <t>23.6.</t>
  </si>
  <si>
    <t>24.6.</t>
  </si>
  <si>
    <t>25.6.</t>
  </si>
  <si>
    <t>26.6.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</si>
  <si>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</si>
  <si>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</si>
  <si>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</si>
  <si>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</si>
  <si>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</si>
  <si>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</si>
  <si>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</si>
  <si>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</si>
  <si>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</si>
  <si>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</si>
  <si>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</si>
  <si>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</si>
  <si>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</si>
  <si>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</si>
  <si>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</si>
  <si>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</si>
  <si>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</si>
  <si>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</si>
  <si>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</si>
  <si>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</si>
  <si>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</si>
  <si>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</si>
  <si>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</si>
  <si>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</si>
  <si>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</si>
  <si>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</si>
  <si>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</si>
  <si>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</si>
  <si>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</si>
  <si>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</si>
  <si>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</si>
  <si>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</si>
  <si>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</si>
  <si>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</si>
  <si>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</si>
  <si>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</si>
  <si>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</si>
  <si>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</si>
  <si>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</si>
  <si>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</si>
  <si>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</si>
  <si>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</si>
  <si>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</si>
  <si>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</si>
  <si>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</si>
  <si>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</si>
  <si>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</si>
  <si>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</si>
  <si>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</si>
  <si>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</si>
  <si>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</si>
  <si>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</si>
  <si>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</si>
  <si>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</si>
  <si>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</si>
  <si>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</si>
  <si>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Компонент на тепловую энергию для услуги ГВС</t>
  </si>
  <si>
    <t>Компонент на холодную воду для услуги ГВС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</si>
  <si>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2017 год</t>
    </r>
  </si>
  <si>
    <t>Бухгалтерия</t>
  </si>
  <si>
    <t>Расчетно-кассовый центр</t>
  </si>
  <si>
    <t>Планово-экономический отдел</t>
  </si>
  <si>
    <t>МЭС</t>
  </si>
  <si>
    <t>Котельной</t>
  </si>
  <si>
    <t>оплачено</t>
  </si>
  <si>
    <t>сумма</t>
  </si>
  <si>
    <t>Ильинский б-р, д. 2А</t>
  </si>
  <si>
    <t>Красногорский б-р, д. 3</t>
  </si>
  <si>
    <t>Красногорский б-р, д. 6</t>
  </si>
  <si>
    <t>Красногорский б-р, д. 8</t>
  </si>
  <si>
    <t>Красногорский б-р, д. 10</t>
  </si>
  <si>
    <t>Красногорский б-р, д. 14</t>
  </si>
  <si>
    <t>Красногорский б-р, д. 18</t>
  </si>
  <si>
    <t>Красногорский б-р, д. 20</t>
  </si>
  <si>
    <t>Красногорский б-р, д.24 (стр)</t>
  </si>
  <si>
    <t>Красногорский б-р, д. 26</t>
  </si>
  <si>
    <t>Красногорский б-р, д. 28</t>
  </si>
  <si>
    <t>Красногорский б-р, д. 32</t>
  </si>
  <si>
    <t>Красногорский б-р, д. 34</t>
  </si>
  <si>
    <t>Красногорский б-р, д. 36</t>
  </si>
  <si>
    <t>Красногорский б-р, д. 46</t>
  </si>
  <si>
    <t>Красногорский б-р, д. 48</t>
  </si>
  <si>
    <t>Красногорский б-р, д. 48, стр. 1</t>
  </si>
  <si>
    <t>Красногорский б-р, д. 50</t>
  </si>
  <si>
    <t>Павшинский б-р, д. 15</t>
  </si>
  <si>
    <t>Павшинский бульвар д.34</t>
  </si>
  <si>
    <t xml:space="preserve">Павшинский бульвар д.36 </t>
  </si>
  <si>
    <t>Павшинский бульвар д.38</t>
  </si>
  <si>
    <t>ул. Головкина, д. 7</t>
  </si>
  <si>
    <t>метраж</t>
  </si>
  <si>
    <t>Водоканал</t>
  </si>
  <si>
    <t>задолеженность на 01.01.18</t>
  </si>
  <si>
    <t>задолженность на 01.01.18</t>
  </si>
  <si>
    <t>Электрическая энергия</t>
  </si>
  <si>
    <t>Головкина, д.7</t>
  </si>
  <si>
    <t>Обороты за Апрель 17</t>
  </si>
  <si>
    <t>Обороты за Май 17</t>
  </si>
  <si>
    <t>Обороты за Июнь 17</t>
  </si>
  <si>
    <t>Обороты за Июль 17</t>
  </si>
  <si>
    <t>Обороты за Сентябрь 17</t>
  </si>
  <si>
    <t>Обороты за Октябрь 17</t>
  </si>
  <si>
    <t>Обороты за Ноябрь 17</t>
  </si>
  <si>
    <t>Обороты за Декабрь 17</t>
  </si>
  <si>
    <t>Обороты за Январь 18</t>
  </si>
  <si>
    <t>Красногорский б-р, д.10</t>
  </si>
  <si>
    <t>Красногорский б-р, д.14</t>
  </si>
  <si>
    <t>Красногорский б-р, д.18</t>
  </si>
  <si>
    <t>Красногорский б-р, д.20</t>
  </si>
  <si>
    <t>Красногорский б-р, д.26</t>
  </si>
  <si>
    <t>Красногорский б-р, д.28</t>
  </si>
  <si>
    <t>Красногорский б-р, д.32</t>
  </si>
  <si>
    <t>Красногорский б-р, д.34</t>
  </si>
  <si>
    <t>Красногорский б-р, д.36</t>
  </si>
  <si>
    <t>Красногорский б-р, д.46</t>
  </si>
  <si>
    <t>Красногорский б-р, д.48</t>
  </si>
  <si>
    <t>Красногорский б-р, д.50</t>
  </si>
  <si>
    <t>Павшинский б-р, д.34</t>
  </si>
  <si>
    <t>Павшинский б-р, д.36</t>
  </si>
  <si>
    <t>Павшинский б-р, д.38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</si>
  <si>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</si>
  <si>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</si>
  <si>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По графику</t>
  </si>
  <si>
    <t xml:space="preserve"> кв.м. общей площади помещения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</si>
  <si>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</si>
  <si>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Работы, необходимые для надлежащего содержания оборудования и систем инженерно-технического обеспечения: водоснабжения (холодного и горячего), отопления и водоотведения, водоподкачек,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</si>
  <si>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</si>
  <si>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 xml:space="preserve">Ежедневно </t>
  </si>
  <si>
    <t>Работы по обеспечению вывоза бытовых отходов</t>
  </si>
  <si>
    <t>Вывоз твердых бытовых отходов при накоплении более 2,5 куб. метров</t>
  </si>
  <si>
    <t>Ежедневно, по мере накопления</t>
  </si>
  <si>
    <t>Работы по содержанию и ремонту мусоропроводов в многоквартирном доме</t>
  </si>
  <si>
    <t>проверка технического состояния и работоспособности элементов мусоропровода; устранение засоров; чистка, промывка и дезинфекция загрузочных клапанов стволов мусоропроводов,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</si>
  <si>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помещений, входящих в состав общего имущества в многоквартирном доме</t>
  </si>
  <si>
    <t>Сухая и влажная уборка помещений и мест общего пользования,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</si>
  <si>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</si>
  <si>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дома, в холодный и теплый период года</t>
  </si>
  <si>
    <t>Обеспечение устранения аварий на внутридомовых инженерных системах в многоквартирном доме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</si>
  <si>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</si>
  <si>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 мере необходимости</t>
  </si>
  <si>
    <t>Техническое обслуживание системы ДУ и ППА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</si>
  <si>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</si>
  <si>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2 раза в год </t>
  </si>
  <si>
    <t>Дератизация и дезинсекции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</si>
  <si>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</si>
  <si>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</si>
  <si>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кв.м. общей площади помещения</t>
  </si>
  <si>
    <t>Текущий ремонт и благоустройство</t>
  </si>
  <si>
    <t>Выполнение работ по текущему ремонту и благоустройству придомовой территории</t>
  </si>
  <si>
    <t>Техническое обслуживание запирающих устройств</t>
  </si>
  <si>
    <t>Проверка КИП и ОДПУ</t>
  </si>
  <si>
    <t>Проведение поверки (метрологические испытания) контрольно-измерительных приборов и общедомовых приборов учета потребления коммунальных ресурсов</t>
  </si>
  <si>
    <t>Утилизация ламп</t>
  </si>
  <si>
    <t>Техническое обслуживание ИТП</t>
  </si>
  <si>
    <t>Техническое обслуживание Индивидуального теплового пункта</t>
  </si>
  <si>
    <t>Услуга Консьерж</t>
  </si>
  <si>
    <t>Предоставление по решению собственников дополнительной услуги Консьерж</t>
  </si>
  <si>
    <t>с жилого помещения в месяц</t>
  </si>
  <si>
    <t>Павшинский б-р, д.15</t>
  </si>
  <si>
    <t>56 078,39</t>
  </si>
  <si>
    <t>13 702,09</t>
  </si>
  <si>
    <t>100 145,74</t>
  </si>
  <si>
    <t>254 771,18</t>
  </si>
  <si>
    <t>339 138,66</t>
  </si>
  <si>
    <t>28 995,01</t>
  </si>
  <si>
    <t>5 879,47</t>
  </si>
  <si>
    <t>3 941,10</t>
  </si>
  <si>
    <t>1 378,81</t>
  </si>
  <si>
    <t>7 378,30</t>
  </si>
  <si>
    <t>4 490,76</t>
  </si>
  <si>
    <t>2 426,23</t>
  </si>
  <si>
    <t>20860.005</t>
  </si>
  <si>
    <t>28350.007</t>
  </si>
  <si>
    <t>Форма 2. Сведения о многоквартирных домах. управление которыми осуществляет управляющая организация ООО "Сфера"</t>
  </si>
  <si>
    <t>Московская область. Красногорский мун. р-н. г. Красногорск. мкр. Павшинская Пойма. ул. Имени Головкина. д. 7</t>
  </si>
  <si>
    <t>Московская область. Красногорский мун. р-н. г. Красногорск. мкр. Павшинская Пойма. Ильинский б-р. д. 2А</t>
  </si>
  <si>
    <t>Московская область. Красногорский мун. р-н. г. Красногорск. мкр. Павшинская Пойма. Красногорский б-р. д. 3</t>
  </si>
  <si>
    <t>Московская область. Красногорский мун. р-н. г. Красногорск. мкр. Павшинская Пойма. Красногорский б-р. д. 6</t>
  </si>
  <si>
    <t>Московская область. Красногорский мун. р-н. г. Красногорск. мкр. Павшинская Пойма. Красногорский б-р. д. 8</t>
  </si>
  <si>
    <t>Московская область. Красногорский мун. р-н. г. Красногорск. мкр. Павшинская Пойма. Красногорский б-р. д. 10</t>
  </si>
  <si>
    <t>Московская область. Красногорский мун. р-н. г. Красногорск. мкр. Павшинская Пойма. Красногорский б-р. д. 14</t>
  </si>
  <si>
    <t>Московская область. Красногорский мун. р-н. г. Красногорск. мкр. Павшинская Пойма. Красногорский б-р. д. 18</t>
  </si>
  <si>
    <t>Московская область. Красногорский мун. р-н. г. Красногорск. мкр. Павшинская Пойма. Красногорский б-р. д. 20</t>
  </si>
  <si>
    <t>Московская область. Красногорский мун. р-н. г. Красногорск. мкр. Павшинская Пойма. Красногорский б-р. д. 24</t>
  </si>
  <si>
    <t>Московская область. Красногорский мун. р-н. г. Красногорск. мкр. Павшинская Пойма. Красногорский б-р. д. 26</t>
  </si>
  <si>
    <t>Московская область. Красногорский мун. р-н. г. Красногорск. мкр. Павшинская Пойма. Красногорский б-р. д. 28</t>
  </si>
  <si>
    <t>Московская область. Красногорский мун. р-н. г. Красногорск. мкр. Павшинская Пойма. Красногорский б-р. д. 32</t>
  </si>
  <si>
    <t>Московская область. Красногорский мун. р-н. г. Красногорск. мкр. Павшинская Пойма. Красногорский б-р. д. 34</t>
  </si>
  <si>
    <t>Московская область. Красногорский мун. р-н. г. Красногорск. мкр. Павшинская Пойма. Красногорский б-р. д. 36</t>
  </si>
  <si>
    <t>Московская область. Красногорский мун. р-н. г. Красногорск. мкр. Павшинская Пойма. Красногорский б-р. д. 46</t>
  </si>
  <si>
    <t>Московская область. Красногорский мун. р-н. г. Красногорск. мкр. Павшинская Пойма. Красногорский б-р. д. 48</t>
  </si>
  <si>
    <t>Московская область. Красногорский мун. р-н. г. Красногорск. мкр. Павшинская Пойма. Красногорский б-р. д. 48. стр.1</t>
  </si>
  <si>
    <t>Московская область. Красногорский мун. р-н. г. Красногорск. мкр. Павшинская Пойма. Красногорский б-р. д. 50</t>
  </si>
  <si>
    <t>Московская область. Красногорский мун. р-н. г. Красногорск. мкр. Павшинская Пойма. Павшинский б-р. д. 15</t>
  </si>
  <si>
    <t>Московская область. Красногорский мун. р-н. г. Красногорск. мкр. Павшинская Пойма. Павшинский б-р. д. 34</t>
  </si>
  <si>
    <t>Московская область. Красногорский мун. р-н. г. Красногорск. мкр. Павшинская Пойма. Павшинский б-р. д. 36</t>
  </si>
  <si>
    <t>Московская область. Красногорский мун. р-н. г. Красногорск. мкр. Павшинская Пойма. Павшинский б-р. д. 38</t>
  </si>
  <si>
    <t>418280.16</t>
  </si>
  <si>
    <t>2087091.91</t>
  </si>
  <si>
    <t>115026.5</t>
  </si>
  <si>
    <t>876357.55</t>
  </si>
  <si>
    <t>1240094.43</t>
  </si>
  <si>
    <t>1357241.02</t>
  </si>
  <si>
    <t>3701542.47</t>
  </si>
  <si>
    <t>2101578.54</t>
  </si>
  <si>
    <t>618848.7</t>
  </si>
  <si>
    <t>531594.36</t>
  </si>
  <si>
    <t>594421.99</t>
  </si>
  <si>
    <t>2718377.96</t>
  </si>
  <si>
    <t>677583.69</t>
  </si>
  <si>
    <t>821114.68</t>
  </si>
  <si>
    <t>1055776.6</t>
  </si>
  <si>
    <t>700034.75</t>
  </si>
  <si>
    <t>708538.5</t>
  </si>
  <si>
    <t>Начислено за услуги (работы) по содержанию и текущему ремонту. в том числе:</t>
  </si>
  <si>
    <t>4292476.63</t>
  </si>
  <si>
    <t>17284872.63</t>
  </si>
  <si>
    <t>1292768.49</t>
  </si>
  <si>
    <t>5256189.66</t>
  </si>
  <si>
    <t>7776353.36</t>
  </si>
  <si>
    <t>10452302.28</t>
  </si>
  <si>
    <t>8497934.08</t>
  </si>
  <si>
    <t>19658640.99</t>
  </si>
  <si>
    <t>13400105.84</t>
  </si>
  <si>
    <t>11282502.79</t>
  </si>
  <si>
    <t>15721509.4</t>
  </si>
  <si>
    <t>5283536.56</t>
  </si>
  <si>
    <t>5264292.18</t>
  </si>
  <si>
    <t>4779014.05</t>
  </si>
  <si>
    <t>20535879.44</t>
  </si>
  <si>
    <t>5282090.54</t>
  </si>
  <si>
    <t>5489816.65</t>
  </si>
  <si>
    <t>374965.53</t>
  </si>
  <si>
    <t>6480136.7</t>
  </si>
  <si>
    <t>1293421.44</t>
  </si>
  <si>
    <t>7242202.18</t>
  </si>
  <si>
    <t>6031927.57</t>
  </si>
  <si>
    <t>185064861.99</t>
  </si>
  <si>
    <t>193373821.91</t>
  </si>
  <si>
    <t>Получено денежных средств. в том числе</t>
  </si>
  <si>
    <t>4213023.52</t>
  </si>
  <si>
    <t>17415428.13</t>
  </si>
  <si>
    <t>1275978.71</t>
  </si>
  <si>
    <t>5181103.29</t>
  </si>
  <si>
    <t>7544551.14</t>
  </si>
  <si>
    <t>10414014.6</t>
  </si>
  <si>
    <t>7379674.53</t>
  </si>
  <si>
    <t>16610248.05</t>
  </si>
  <si>
    <t>15135028.55</t>
  </si>
  <si>
    <t>8219781.1</t>
  </si>
  <si>
    <t>16106688.3</t>
  </si>
  <si>
    <t>5312562.59</t>
  </si>
  <si>
    <t>5299062.8</t>
  </si>
  <si>
    <t>4770736.7</t>
  </si>
  <si>
    <t>20289767.49</t>
  </si>
  <si>
    <t>5375583.99</t>
  </si>
  <si>
    <t>5695803.12</t>
  </si>
  <si>
    <t>22738.26</t>
  </si>
  <si>
    <t>6762904.83</t>
  </si>
  <si>
    <t>923115.22</t>
  </si>
  <si>
    <t>5968908.61</t>
  </si>
  <si>
    <t>4957054.51</t>
  </si>
  <si>
    <t>1581948.74</t>
  </si>
  <si>
    <t>4200123.52</t>
  </si>
  <si>
    <t>17327228.13</t>
  </si>
  <si>
    <t>1265578.71</t>
  </si>
  <si>
    <t>5119903.29</t>
  </si>
  <si>
    <t>7506751.14</t>
  </si>
  <si>
    <t>10363614.6</t>
  </si>
  <si>
    <t>7346674.53</t>
  </si>
  <si>
    <t>16548941.6</t>
  </si>
  <si>
    <t>15058278.55</t>
  </si>
  <si>
    <t>8185561.75</t>
  </si>
  <si>
    <t>16018692.3</t>
  </si>
  <si>
    <t>5298448.59</t>
  </si>
  <si>
    <t>5265212.8</t>
  </si>
  <si>
    <t>4736886.7</t>
  </si>
  <si>
    <t>20191117.49</t>
  </si>
  <si>
    <t>5318933.99</t>
  </si>
  <si>
    <t>5639153.12</t>
  </si>
  <si>
    <t>6693054.83</t>
  </si>
  <si>
    <t>919325.54</t>
  </si>
  <si>
    <t>5905908.61</t>
  </si>
  <si>
    <t>4919254.51</t>
  </si>
  <si>
    <t>1579948.74</t>
  </si>
  <si>
    <t>61306.45</t>
  </si>
  <si>
    <t>34219.35</t>
  </si>
  <si>
    <t>3789.68</t>
  </si>
  <si>
    <t>1024375.48</t>
  </si>
  <si>
    <t>497733.27</t>
  </si>
  <si>
    <t>1956536.41</t>
  </si>
  <si>
    <t>131816.28</t>
  </si>
  <si>
    <t>951443.92</t>
  </si>
  <si>
    <t>1471896.65</t>
  </si>
  <si>
    <t>1395528.7</t>
  </si>
  <si>
    <t>1118259.55</t>
  </si>
  <si>
    <t>3048392.94</t>
  </si>
  <si>
    <t>1966619.76</t>
  </si>
  <si>
    <t>3062721.69</t>
  </si>
  <si>
    <t>1716399.64</t>
  </si>
  <si>
    <t>589822.67</t>
  </si>
  <si>
    <t>496823.74</t>
  </si>
  <si>
    <t>602699.34</t>
  </si>
  <si>
    <t>2964489.91</t>
  </si>
  <si>
    <t>584090.24</t>
  </si>
  <si>
    <t>615128.21</t>
  </si>
  <si>
    <t>352227.27</t>
  </si>
  <si>
    <t>773008.47</t>
  </si>
  <si>
    <t>370306.22</t>
  </si>
  <si>
    <t>1973328.32</t>
  </si>
  <si>
    <t>1783411.56</t>
  </si>
  <si>
    <t>509974.26</t>
  </si>
  <si>
    <t>1574.5448</t>
  </si>
  <si>
    <t>5533.5628</t>
  </si>
  <si>
    <t>13439535.2824</t>
  </si>
  <si>
    <t>10153594.3527871</t>
  </si>
  <si>
    <t>Наименование работы (услуги). выполняемой в рамках указанного раздела работ (услуг)</t>
  </si>
  <si>
    <t>Работы. необходимые для надлежащего содержания несущих конструкций (фундаментов. стен. колонн и столбов. перекрытий и покрытий. балок. ригелей. лестниц. несущих элементов крыш) и ненесущих конструкций (перегородок. внутренней отделки. полов) многоквартирных домов</t>
  </si>
  <si>
    <t>Работы по содержанию и ремонту оборудования и систем инженерно-технического обеспечения. входящих в состав общего имущества в многоквартирном доме</t>
  </si>
  <si>
    <t>695884.14</t>
  </si>
  <si>
    <t>2593386.3</t>
  </si>
  <si>
    <t>207508.12</t>
  </si>
  <si>
    <t>745923.25</t>
  </si>
  <si>
    <t>1119731.1</t>
  </si>
  <si>
    <t>1502214.9</t>
  </si>
  <si>
    <t>1209905.4</t>
  </si>
  <si>
    <t>2425387.6</t>
  </si>
  <si>
    <t>1472074.8</t>
  </si>
  <si>
    <t>745775.58</t>
  </si>
  <si>
    <t>745083.47</t>
  </si>
  <si>
    <t>682214.81</t>
  </si>
  <si>
    <t>2895397.8</t>
  </si>
  <si>
    <t>800691.16</t>
  </si>
  <si>
    <t>847293.65</t>
  </si>
  <si>
    <t>987656.47</t>
  </si>
  <si>
    <t>185049.78</t>
  </si>
  <si>
    <t>1394177.8</t>
  </si>
  <si>
    <t>1099582.4</t>
  </si>
  <si>
    <t>426617.87</t>
  </si>
  <si>
    <t>28349162.4</t>
  </si>
  <si>
    <t>20561619.531367</t>
  </si>
  <si>
    <t>Работы. необходимые для надлежащего содержания оборудования и систем инженерно-технического обеспечения: водоснабжения (холодного и горячего). отопления и водоотведения. водоподкачек. входящих в состав общего имущества в многоквартирном доме</t>
  </si>
  <si>
    <t>392285.8</t>
  </si>
  <si>
    <t>1552790.5</t>
  </si>
  <si>
    <t>107813.04</t>
  </si>
  <si>
    <t>454977.24</t>
  </si>
  <si>
    <t>674949.54</t>
  </si>
  <si>
    <t>911789.06</t>
  </si>
  <si>
    <t>489817.6</t>
  </si>
  <si>
    <t>1406652.9</t>
  </si>
  <si>
    <t>864016.11</t>
  </si>
  <si>
    <t>672083.4</t>
  </si>
  <si>
    <t>1391617.8</t>
  </si>
  <si>
    <t>462395.64</t>
  </si>
  <si>
    <t>457365.24</t>
  </si>
  <si>
    <t>459145.31</t>
  </si>
  <si>
    <t>1136259.6</t>
  </si>
  <si>
    <t>473131.4</t>
  </si>
  <si>
    <t>533392.2</t>
  </si>
  <si>
    <t>553759.86</t>
  </si>
  <si>
    <t>65792.045</t>
  </si>
  <si>
    <t>376258.21</t>
  </si>
  <si>
    <t>361194.58</t>
  </si>
  <si>
    <t>143267.1</t>
  </si>
  <si>
    <t>13940754.175</t>
  </si>
  <si>
    <t>525100.02</t>
  </si>
  <si>
    <t>426787.01</t>
  </si>
  <si>
    <t>688313.01</t>
  </si>
  <si>
    <t>924472.97</t>
  </si>
  <si>
    <t>867799.99</t>
  </si>
  <si>
    <t>708700.01</t>
  </si>
  <si>
    <t>507400.02</t>
  </si>
  <si>
    <t>430000.01</t>
  </si>
  <si>
    <t>257600.01</t>
  </si>
  <si>
    <t>885298.99</t>
  </si>
  <si>
    <t>852332.99</t>
  </si>
  <si>
    <t>283899.99</t>
  </si>
  <si>
    <t>19935941.02</t>
  </si>
  <si>
    <t>35361944.8139446</t>
  </si>
  <si>
    <t>Вывоз твердых бытовых отходов при накоплении более 2.5 куб. метров</t>
  </si>
  <si>
    <t>Ежедневно. по мере накопления</t>
  </si>
  <si>
    <t>проверка технического состояния и работоспособности элементов мусоропровода; устранение засоров; чистка. промывка и дезинфекция загрузочных клапанов стволов мусоропроводов.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</si>
  <si>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помещений. входящих в состав общего имущества в многоквартирном доме</t>
  </si>
  <si>
    <t>269218.23</t>
  </si>
  <si>
    <t>1016146.3</t>
  </si>
  <si>
    <t>82818.872</t>
  </si>
  <si>
    <t>289763.83</t>
  </si>
  <si>
    <t>432590.64</t>
  </si>
  <si>
    <t>582305.53</t>
  </si>
  <si>
    <t>480828.94</t>
  </si>
  <si>
    <t>1336277.3</t>
  </si>
  <si>
    <t>952031.66</t>
  </si>
  <si>
    <t>680930.53</t>
  </si>
  <si>
    <t>892602.1</t>
  </si>
  <si>
    <t>296967.57</t>
  </si>
  <si>
    <t>297482.22</t>
  </si>
  <si>
    <t>271192.29</t>
  </si>
  <si>
    <t>1152672.8</t>
  </si>
  <si>
    <t>319695.14</t>
  </si>
  <si>
    <t>338692.21</t>
  </si>
  <si>
    <t>394465.27</t>
  </si>
  <si>
    <t>86371.327</t>
  </si>
  <si>
    <t>487644.43</t>
  </si>
  <si>
    <t>417238.01</t>
  </si>
  <si>
    <t>200664.59</t>
  </si>
  <si>
    <t>11278599.789</t>
  </si>
  <si>
    <t>19779726.8579294</t>
  </si>
  <si>
    <t>Сухая и влажная уборка помещений и мест общего пользования.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</si>
  <si>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многоквартирного дома</t>
  </si>
  <si>
    <t>310116.46</t>
  </si>
  <si>
    <t>1243080.2</t>
  </si>
  <si>
    <t>119772.72</t>
  </si>
  <si>
    <t>370055.16</t>
  </si>
  <si>
    <t>505526.64</t>
  </si>
  <si>
    <t>731696.68</t>
  </si>
  <si>
    <t>560232.21</t>
  </si>
  <si>
    <t>1454755.8</t>
  </si>
  <si>
    <t>1194388.4</t>
  </si>
  <si>
    <t>805572.11</t>
  </si>
  <si>
    <t>1015989.4</t>
  </si>
  <si>
    <t>339987.97</t>
  </si>
  <si>
    <t>343887.68</t>
  </si>
  <si>
    <t>321677.02</t>
  </si>
  <si>
    <t>1450492.8</t>
  </si>
  <si>
    <t>377619.45</t>
  </si>
  <si>
    <t>394723.15</t>
  </si>
  <si>
    <t>460248.14</t>
  </si>
  <si>
    <t>103690.36</t>
  </si>
  <si>
    <t>624121.57</t>
  </si>
  <si>
    <t>478966.28</t>
  </si>
  <si>
    <t>160298.988</t>
  </si>
  <si>
    <t>13366899.188</t>
  </si>
  <si>
    <t>21271572.7658786</t>
  </si>
  <si>
    <t>Работы по содержанию земельного участка.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дома. в холодный и теплый период года</t>
  </si>
  <si>
    <t>23015.994</t>
  </si>
  <si>
    <t>67787.979</t>
  </si>
  <si>
    <t>7042.0158</t>
  </si>
  <si>
    <t>39102.002</t>
  </si>
  <si>
    <t>51492.002</t>
  </si>
  <si>
    <t>72799.994</t>
  </si>
  <si>
    <t>170119.43</t>
  </si>
  <si>
    <t>107450.03</t>
  </si>
  <si>
    <t>40264.007</t>
  </si>
  <si>
    <t>79505.993</t>
  </si>
  <si>
    <t>36329.993</t>
  </si>
  <si>
    <t>24842.988</t>
  </si>
  <si>
    <t>105987.01</t>
  </si>
  <si>
    <t>23589.994</t>
  </si>
  <si>
    <t>66296.99</t>
  </si>
  <si>
    <t>53508.009</t>
  </si>
  <si>
    <t>5145.0006</t>
  </si>
  <si>
    <t>31115.019</t>
  </si>
  <si>
    <t>64938.999</t>
  </si>
  <si>
    <t>16870.012</t>
  </si>
  <si>
    <t>1087203.4614</t>
  </si>
  <si>
    <t>11495292.758587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</si>
  <si>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доме. выполнения заявок населения.</t>
  </si>
  <si>
    <t>473210.62</t>
  </si>
  <si>
    <t>644271.24</t>
  </si>
  <si>
    <t>265897.03</t>
  </si>
  <si>
    <t>277761.76</t>
  </si>
  <si>
    <t>279805.09</t>
  </si>
  <si>
    <t>303142.55</t>
  </si>
  <si>
    <t>801847.56</t>
  </si>
  <si>
    <t>1667418.1</t>
  </si>
  <si>
    <t>3210429.6</t>
  </si>
  <si>
    <t>588201.75</t>
  </si>
  <si>
    <t>315697.41</t>
  </si>
  <si>
    <t>151668.88</t>
  </si>
  <si>
    <t>151665.09</t>
  </si>
  <si>
    <t>287454.82</t>
  </si>
  <si>
    <t>471973.05</t>
  </si>
  <si>
    <t>390207.92</t>
  </si>
  <si>
    <t>419026.73</t>
  </si>
  <si>
    <t>228960.92</t>
  </si>
  <si>
    <t>73091.253</t>
  </si>
  <si>
    <t>1491935.8</t>
  </si>
  <si>
    <t>938759.93</t>
  </si>
  <si>
    <t>13439535.2106</t>
  </si>
  <si>
    <t>14415000.449354</t>
  </si>
  <si>
    <t>165615.36</t>
  </si>
  <si>
    <t>1159307.5</t>
  </si>
  <si>
    <t>124106.74</t>
  </si>
  <si>
    <t>331230.72</t>
  </si>
  <si>
    <t>496846.08</t>
  </si>
  <si>
    <t>662461.44</t>
  </si>
  <si>
    <t>466397.55</t>
  </si>
  <si>
    <t>1112561.3</t>
  </si>
  <si>
    <t>847995.18</t>
  </si>
  <si>
    <t>544929.31</t>
  </si>
  <si>
    <t>993692.16</t>
  </si>
  <si>
    <t>315668.9</t>
  </si>
  <si>
    <t>828076.8</t>
  </si>
  <si>
    <t>480791.45</t>
  </si>
  <si>
    <t>496353.17</t>
  </si>
  <si>
    <t>578882.37</t>
  </si>
  <si>
    <t>67766.114</t>
  </si>
  <si>
    <t>469847.21</t>
  </si>
  <si>
    <t>325621.99</t>
  </si>
  <si>
    <t>115766.22</t>
  </si>
  <si>
    <t>11246379.004</t>
  </si>
  <si>
    <t>16267268.2466733</t>
  </si>
  <si>
    <t>Работы по обеспечению требований пожарной безопасности - осмотры и обеспечение работоспособного состояния пожарных лестниц. лазов. проходов. выходов. систем аварийного освещения. пожаротушения. сигнализации. противопожарного водоснабжения. средств противопожарной защиты. противодымной защиты.</t>
  </si>
  <si>
    <t>39804.043</t>
  </si>
  <si>
    <t>557256.04</t>
  </si>
  <si>
    <t>159216.03</t>
  </si>
  <si>
    <t>238823.81</t>
  </si>
  <si>
    <t>318432.06</t>
  </si>
  <si>
    <t>153245.41</t>
  </si>
  <si>
    <t>267392.99</t>
  </si>
  <si>
    <t>278628.02</t>
  </si>
  <si>
    <t>142096.02</t>
  </si>
  <si>
    <t>477647.95</t>
  </si>
  <si>
    <t>437844.05</t>
  </si>
  <si>
    <t>199019.93</t>
  </si>
  <si>
    <t>17976.014</t>
  </si>
  <si>
    <t>119411.99</t>
  </si>
  <si>
    <t>37129.042</t>
  </si>
  <si>
    <t>4478827.522</t>
  </si>
  <si>
    <t>6152628.83955392</t>
  </si>
  <si>
    <t>1.15862444434723</t>
  </si>
  <si>
    <t>505.0872</t>
  </si>
  <si>
    <t>44035.6058</t>
  </si>
  <si>
    <t>184702.199086504</t>
  </si>
  <si>
    <t>Проведение дератизации и дезинсекции помещений. входящих в состав общего имущества в многоквартирном доме</t>
  </si>
  <si>
    <t>245331.6768</t>
  </si>
  <si>
    <t>550573.138055429</t>
  </si>
  <si>
    <t>2792.47</t>
  </si>
  <si>
    <t>121611.5202</t>
  </si>
  <si>
    <t>118497.970375918</t>
  </si>
  <si>
    <t>819728.1</t>
  </si>
  <si>
    <t>4736229.12</t>
  </si>
  <si>
    <t>635999.94</t>
  </si>
  <si>
    <t>312000.02</t>
  </si>
  <si>
    <t>935999.93</t>
  </si>
  <si>
    <t>2832967.8</t>
  </si>
  <si>
    <t>1456516.2</t>
  </si>
  <si>
    <t>2808943.9</t>
  </si>
  <si>
    <t>851999.98</t>
  </si>
  <si>
    <t>1188000.1</t>
  </si>
  <si>
    <t>222193.54</t>
  </si>
  <si>
    <t>912000.17</t>
  </si>
  <si>
    <t>816000.02</t>
  </si>
  <si>
    <t>364745.04</t>
  </si>
  <si>
    <t>29722166.5</t>
  </si>
  <si>
    <t>29638927.2</t>
  </si>
  <si>
    <t>407.24</t>
  </si>
  <si>
    <t>37.4937354723901</t>
  </si>
  <si>
    <t>35.6941452662006</t>
  </si>
  <si>
    <t>34.3121193679732</t>
  </si>
  <si>
    <t>37.4934852009312</t>
  </si>
  <si>
    <t>37.4907307691489</t>
  </si>
  <si>
    <t>37.4916650286622</t>
  </si>
  <si>
    <t>36.1121193679731</t>
  </si>
  <si>
    <t>37.4938088245323</t>
  </si>
  <si>
    <t>37.4852313771449</t>
  </si>
  <si>
    <t>37.1865971850168</t>
  </si>
  <si>
    <t>37.1888870593163</t>
  </si>
  <si>
    <t>37.1868773457034</t>
  </si>
  <si>
    <t>37.1882390396091</t>
  </si>
  <si>
    <t>37.190194277958</t>
  </si>
  <si>
    <t>36.1121193679732</t>
  </si>
  <si>
    <t>36.4985352857634</t>
  </si>
  <si>
    <t>Количество претензий. в удовлетворении которых отказано</t>
  </si>
  <si>
    <t>479331.75</t>
  </si>
  <si>
    <t>3755235.04</t>
  </si>
  <si>
    <t>220112.14</t>
  </si>
  <si>
    <t>1166797.1</t>
  </si>
  <si>
    <t>2737033.12</t>
  </si>
  <si>
    <t>832648.71</t>
  </si>
  <si>
    <t>755107.02</t>
  </si>
  <si>
    <t>864849.77</t>
  </si>
  <si>
    <t>1123902.54</t>
  </si>
  <si>
    <t>1180447.32</t>
  </si>
  <si>
    <t>1540150.32</t>
  </si>
  <si>
    <t>933762.1</t>
  </si>
  <si>
    <t>891655.52</t>
  </si>
  <si>
    <t>1103168.03</t>
  </si>
  <si>
    <t>3422136.36</t>
  </si>
  <si>
    <t>223933.65</t>
  </si>
  <si>
    <t>1471300.1</t>
  </si>
  <si>
    <t>2107647.72</t>
  </si>
  <si>
    <t>1574308.89</t>
  </si>
  <si>
    <t>3968336.28</t>
  </si>
  <si>
    <t>3016566.86</t>
  </si>
  <si>
    <t>4197698.9</t>
  </si>
  <si>
    <t>2693199.51</t>
  </si>
  <si>
    <t>927994.3</t>
  </si>
  <si>
    <t>864219.32</t>
  </si>
  <si>
    <t>1261205.86</t>
  </si>
  <si>
    <t>3412368.75</t>
  </si>
  <si>
    <t>1196208.8</t>
  </si>
  <si>
    <t>1144046.63</t>
  </si>
  <si>
    <t>1503383.04</t>
  </si>
  <si>
    <t>553964.51</t>
  </si>
  <si>
    <t>2503872.04</t>
  </si>
  <si>
    <t>2081534.1</t>
  </si>
  <si>
    <t>574075.32</t>
  </si>
  <si>
    <t>127378.97</t>
  </si>
  <si>
    <t>936630.48</t>
  </si>
  <si>
    <t>47358.17</t>
  </si>
  <si>
    <t>55245.62</t>
  </si>
  <si>
    <t>56137.67</t>
  </si>
  <si>
    <t>429588.49</t>
  </si>
  <si>
    <t>857067.88</t>
  </si>
  <si>
    <t>447083.07</t>
  </si>
  <si>
    <t>113228.57</t>
  </si>
  <si>
    <t>135153.88</t>
  </si>
  <si>
    <t>146178.72</t>
  </si>
  <si>
    <t>698191.8</t>
  </si>
  <si>
    <t>238048.76</t>
  </si>
  <si>
    <t>259440.2</t>
  </si>
  <si>
    <t>321598.05</t>
  </si>
  <si>
    <t>228946.61</t>
  </si>
  <si>
    <t>169286.38</t>
  </si>
  <si>
    <t>5266563.32</t>
  </si>
  <si>
    <t>1038496.44</t>
  </si>
  <si>
    <t>6345833.03</t>
  </si>
  <si>
    <t>450718.17</t>
  </si>
  <si>
    <t>142975.02</t>
  </si>
  <si>
    <t>209233.37</t>
  </si>
  <si>
    <t>3249419.42</t>
  </si>
  <si>
    <t>1157896.81</t>
  </si>
  <si>
    <t>2223164.03</t>
  </si>
  <si>
    <t>-2660474.03</t>
  </si>
  <si>
    <t>2263471.41</t>
  </si>
  <si>
    <t>4009811.51</t>
  </si>
  <si>
    <t>1221167.2</t>
  </si>
  <si>
    <t>1320575.84</t>
  </si>
  <si>
    <t>1272608.53</t>
  </si>
  <si>
    <t>4493403.5</t>
  </si>
  <si>
    <t>1586313.33</t>
  </si>
  <si>
    <t>1735036.08</t>
  </si>
  <si>
    <t>2020701.5</t>
  </si>
  <si>
    <t>292743.01</t>
  </si>
  <si>
    <t>465090.42</t>
  </si>
  <si>
    <t>335924.32</t>
  </si>
  <si>
    <t>306380.1</t>
  </si>
  <si>
    <t>33480489.01</t>
  </si>
  <si>
    <t>983923.17</t>
  </si>
  <si>
    <t>6597920.35</t>
  </si>
  <si>
    <t>449656.06</t>
  </si>
  <si>
    <t>182874.87</t>
  </si>
  <si>
    <t>256408.51</t>
  </si>
  <si>
    <t>3306524.29</t>
  </si>
  <si>
    <t>875971.45</t>
  </si>
  <si>
    <t>1484965.2</t>
  </si>
  <si>
    <t>-2204092.33</t>
  </si>
  <si>
    <t>1576560.8</t>
  </si>
  <si>
    <t>4079514.42</t>
  </si>
  <si>
    <t>1234196.25</t>
  </si>
  <si>
    <t>1342663.99</t>
  </si>
  <si>
    <t>1286579.72</t>
  </si>
  <si>
    <t>4587713.7</t>
  </si>
  <si>
    <t>1681282.53</t>
  </si>
  <si>
    <t>1822492.05</t>
  </si>
  <si>
    <t>2101467.74</t>
  </si>
  <si>
    <t>196240.87</t>
  </si>
  <si>
    <t>386885.43</t>
  </si>
  <si>
    <t>318450.84</t>
  </si>
  <si>
    <t>227710.8</t>
  </si>
  <si>
    <t>181952.24</t>
  </si>
  <si>
    <t>684543.16</t>
  </si>
  <si>
    <t>48420.28</t>
  </si>
  <si>
    <t>15345.77</t>
  </si>
  <si>
    <t>8962.53</t>
  </si>
  <si>
    <t>372483.62</t>
  </si>
  <si>
    <t>281925.36</t>
  </si>
  <si>
    <t>738198.83</t>
  </si>
  <si>
    <t>400686.18</t>
  </si>
  <si>
    <t>686910.61</t>
  </si>
  <si>
    <t>377380.16</t>
  </si>
  <si>
    <t>100199.52</t>
  </si>
  <si>
    <t>113065.73</t>
  </si>
  <si>
    <t>132207.53</t>
  </si>
  <si>
    <t>603881.6</t>
  </si>
  <si>
    <t>143079.56</t>
  </si>
  <si>
    <t>171984.23</t>
  </si>
  <si>
    <t>240831.81</t>
  </si>
  <si>
    <t>96502.14</t>
  </si>
  <si>
    <t>307151.6</t>
  </si>
  <si>
    <t>186759.86</t>
  </si>
  <si>
    <t>78669.3</t>
  </si>
  <si>
    <t>1070276.3</t>
  </si>
  <si>
    <t>5219918.99</t>
  </si>
  <si>
    <t>439835.26</t>
  </si>
  <si>
    <t>443942.77</t>
  </si>
  <si>
    <t>686675.66</t>
  </si>
  <si>
    <t>3210902.55</t>
  </si>
  <si>
    <t>2408084.86</t>
  </si>
  <si>
    <t>3708148.43</t>
  </si>
  <si>
    <t>1903955.78</t>
  </si>
  <si>
    <t>4273733.12</t>
  </si>
  <si>
    <t>1380818.11</t>
  </si>
  <si>
    <t>1461663.99</t>
  </si>
  <si>
    <t>1390692.45</t>
  </si>
  <si>
    <t>4660972.49</t>
  </si>
  <si>
    <t>1745505.84</t>
  </si>
  <si>
    <t>1845185.62</t>
  </si>
  <si>
    <t>2072797.13</t>
  </si>
  <si>
    <t>1018351.99</t>
  </si>
  <si>
    <t>811925.73</t>
  </si>
  <si>
    <t>214610.44</t>
  </si>
  <si>
    <t>39967997.51</t>
  </si>
  <si>
    <t>870479.951139805</t>
  </si>
  <si>
    <t>96932862.78</t>
  </si>
  <si>
    <t>20654.5420221989</t>
  </si>
  <si>
    <t>Размер пени и штрафов. уплаченные поставщику (поставщикам) коммунального ресурса</t>
  </si>
  <si>
    <t>1982.311</t>
  </si>
  <si>
    <t>5485.163</t>
  </si>
  <si>
    <t>492.822</t>
  </si>
  <si>
    <t>2715.329</t>
  </si>
  <si>
    <t>3899.984</t>
  </si>
  <si>
    <t>4984.52</t>
  </si>
  <si>
    <t>2849.107</t>
  </si>
  <si>
    <t>9122.988</t>
  </si>
  <si>
    <t>8012.999</t>
  </si>
  <si>
    <t>4728.979</t>
  </si>
  <si>
    <t>7487.666</t>
  </si>
  <si>
    <t>2417.479</t>
  </si>
  <si>
    <t>2604.963</t>
  </si>
  <si>
    <t>2453.43</t>
  </si>
  <si>
    <t>7229.324</t>
  </si>
  <si>
    <t>2851.213</t>
  </si>
  <si>
    <t>2970.217</t>
  </si>
  <si>
    <t>3503.119</t>
  </si>
  <si>
    <t>541.373</t>
  </si>
  <si>
    <t>4500.561</t>
  </si>
  <si>
    <t>3185.258</t>
  </si>
  <si>
    <t>1038.532</t>
  </si>
  <si>
    <t>85057.337</t>
  </si>
  <si>
    <t>295655.55</t>
  </si>
  <si>
    <t>1582586.63</t>
  </si>
  <si>
    <t>95681.3</t>
  </si>
  <si>
    <t>620073.28</t>
  </si>
  <si>
    <t>636370.83</t>
  </si>
  <si>
    <t>839949.89</t>
  </si>
  <si>
    <t>2203084.1</t>
  </si>
  <si>
    <t>1546730.12</t>
  </si>
  <si>
    <t>454600.4</t>
  </si>
  <si>
    <t>391255.83</t>
  </si>
  <si>
    <t>432525.11</t>
  </si>
  <si>
    <t>1981264.39</t>
  </si>
  <si>
    <t>503230.24</t>
  </si>
  <si>
    <t>577025.05</t>
  </si>
  <si>
    <t>786277.87</t>
  </si>
  <si>
    <t>505078.77</t>
  </si>
  <si>
    <t>511380.67</t>
  </si>
  <si>
    <t>13962770.03</t>
  </si>
  <si>
    <t>5578510.43</t>
  </si>
  <si>
    <t>10965042.06</t>
  </si>
  <si>
    <t>995855.12</t>
  </si>
  <si>
    <t>3568804.14</t>
  </si>
  <si>
    <t>6730335.95</t>
  </si>
  <si>
    <t>8601067.51</t>
  </si>
  <si>
    <t>5510190.87</t>
  </si>
  <si>
    <t>14579905.04</t>
  </si>
  <si>
    <t>13721428.48</t>
  </si>
  <si>
    <t>8138866.88</t>
  </si>
  <si>
    <t>13243995.57</t>
  </si>
  <si>
    <t>4606056.3</t>
  </si>
  <si>
    <t>4844262.59</t>
  </si>
  <si>
    <t>4566929.71</t>
  </si>
  <si>
    <t>10389812.48</t>
  </si>
  <si>
    <t>6463013.83</t>
  </si>
  <si>
    <t>6447885.82</t>
  </si>
  <si>
    <t>7236493.28</t>
  </si>
  <si>
    <t>990925.08</t>
  </si>
  <si>
    <t>7550530.9</t>
  </si>
  <si>
    <t>5789841.65</t>
  </si>
  <si>
    <t>1627440.46</t>
  </si>
  <si>
    <t>152147194.15</t>
  </si>
  <si>
    <t>5180651.35</t>
  </si>
  <si>
    <t>11185874.94</t>
  </si>
  <si>
    <t>993782.73</t>
  </si>
  <si>
    <t>3446438.28</t>
  </si>
  <si>
    <t>6568367.19</t>
  </si>
  <si>
    <t>8490259.02</t>
  </si>
  <si>
    <t>4685398.37</t>
  </si>
  <si>
    <t>12530578.28</t>
  </si>
  <si>
    <t>14136769.85</t>
  </si>
  <si>
    <t>5933089.01</t>
  </si>
  <si>
    <t>13295591.79</t>
  </si>
  <si>
    <t>4532880.91</t>
  </si>
  <si>
    <t>4734578.24</t>
  </si>
  <si>
    <t>4391915.81</t>
  </si>
  <si>
    <t>10402048.51</t>
  </si>
  <si>
    <t>6347656.58</t>
  </si>
  <si>
    <t>6392798.22</t>
  </si>
  <si>
    <t>7226447.17</t>
  </si>
  <si>
    <t>707936.65</t>
  </si>
  <si>
    <t>6309362.2</t>
  </si>
  <si>
    <t>4849078.31</t>
  </si>
  <si>
    <t>1231918.87</t>
  </si>
  <si>
    <t>693514.63</t>
  </si>
  <si>
    <t>1361753.75</t>
  </si>
  <si>
    <t>97753.69</t>
  </si>
  <si>
    <t>742439.14</t>
  </si>
  <si>
    <t>798339.59</t>
  </si>
  <si>
    <t>950758.38</t>
  </si>
  <si>
    <t>824792.5</t>
  </si>
  <si>
    <t>2049326.76</t>
  </si>
  <si>
    <t>1787742.73</t>
  </si>
  <si>
    <t>2205777.87</t>
  </si>
  <si>
    <t>1495133.9</t>
  </si>
  <si>
    <t>527775.79</t>
  </si>
  <si>
    <t>500940.18</t>
  </si>
  <si>
    <t>607539.01</t>
  </si>
  <si>
    <t>1969028.36</t>
  </si>
  <si>
    <t>618587.49</t>
  </si>
  <si>
    <t>632112.65</t>
  </si>
  <si>
    <t>796323.98</t>
  </si>
  <si>
    <t>282988.43</t>
  </si>
  <si>
    <t>1746247.47</t>
  </si>
  <si>
    <t>1452144.01</t>
  </si>
  <si>
    <t>395521.59</t>
  </si>
  <si>
    <t>3736428.12</t>
  </si>
  <si>
    <t>10319584.33</t>
  </si>
  <si>
    <t>926239.87</t>
  </si>
  <si>
    <t>5112318.42</t>
  </si>
  <si>
    <t>7347888.26</t>
  </si>
  <si>
    <t>9392007.38</t>
  </si>
  <si>
    <t>5475418.85</t>
  </si>
  <si>
    <t>17212465.48</t>
  </si>
  <si>
    <t>15091920.97</t>
  </si>
  <si>
    <t>9094063.03</t>
  </si>
  <si>
    <t>14113357.62</t>
  </si>
  <si>
    <t>4554617.78</t>
  </si>
  <si>
    <t>4899103.83</t>
  </si>
  <si>
    <t>4622009.58</t>
  </si>
  <si>
    <t>13619815.52</t>
  </si>
  <si>
    <t>5374084.4</t>
  </si>
  <si>
    <t>5595605.76</t>
  </si>
  <si>
    <t>6600815.26</t>
  </si>
  <si>
    <t>1041087.35</t>
  </si>
  <si>
    <t>8469524.43</t>
  </si>
  <si>
    <t>6002871.13</t>
  </si>
  <si>
    <t>1962573.05</t>
  </si>
  <si>
    <t>160563800.42</t>
  </si>
  <si>
    <t>1393605.5227902</t>
  </si>
  <si>
    <t>149708835.253355</t>
  </si>
  <si>
    <t>454666.459678866</t>
  </si>
  <si>
    <t>48842793.0243905</t>
  </si>
  <si>
    <t>3136.181</t>
  </si>
  <si>
    <t>320.412</t>
  </si>
  <si>
    <t>20979.97</t>
  </si>
  <si>
    <t>534857.98</t>
  </si>
  <si>
    <t>29017.18</t>
  </si>
  <si>
    <t>207344.71</t>
  </si>
  <si>
    <t>229830.14</t>
  </si>
  <si>
    <t>274593.74</t>
  </si>
  <si>
    <t>275635.57</t>
  </si>
  <si>
    <t>305921.88</t>
  </si>
  <si>
    <t>111177.59</t>
  </si>
  <si>
    <t>98418.71</t>
  </si>
  <si>
    <t>115295.19</t>
  </si>
  <si>
    <t>296660.66</t>
  </si>
  <si>
    <t>157457.96</t>
  </si>
  <si>
    <t>143396.03</t>
  </si>
  <si>
    <t>176450.61</t>
  </si>
  <si>
    <t>89664.86</t>
  </si>
  <si>
    <t>94743.81</t>
  </si>
  <si>
    <t>348594.4</t>
  </si>
  <si>
    <t>4337271.83</t>
  </si>
  <si>
    <t>354309.8</t>
  </si>
  <si>
    <t>1272278.43</t>
  </si>
  <si>
    <t>1652698.09</t>
  </si>
  <si>
    <t>2539197.24</t>
  </si>
  <si>
    <t>721116.11</t>
  </si>
  <si>
    <t>2264685.17</t>
  </si>
  <si>
    <t>1995044.4</t>
  </si>
  <si>
    <t>1609060.61</t>
  </si>
  <si>
    <t>2465353.99</t>
  </si>
  <si>
    <t>892528.28</t>
  </si>
  <si>
    <t>859176.86</t>
  </si>
  <si>
    <t>842454.21</t>
  </si>
  <si>
    <t>1995732.43</t>
  </si>
  <si>
    <t>1053705.11</t>
  </si>
  <si>
    <t>1056578.54</t>
  </si>
  <si>
    <t>1359737.56</t>
  </si>
  <si>
    <t>166152.32</t>
  </si>
  <si>
    <t>805027.96</t>
  </si>
  <si>
    <t>689014.15</t>
  </si>
  <si>
    <t>103032.01</t>
  </si>
  <si>
    <t>29382749.5</t>
  </si>
  <si>
    <t>274956.84</t>
  </si>
  <si>
    <t>4293623.52</t>
  </si>
  <si>
    <t>350561.26</t>
  </si>
  <si>
    <t>1168682.31</t>
  </si>
  <si>
    <t>1611671.17</t>
  </si>
  <si>
    <t>2488056.18</t>
  </si>
  <si>
    <t>528761.66</t>
  </si>
  <si>
    <t>1755233.28</t>
  </si>
  <si>
    <t>1930296.44</t>
  </si>
  <si>
    <t>1071856.39</t>
  </si>
  <si>
    <t>2455360.26</t>
  </si>
  <si>
    <t>883013.73</t>
  </si>
  <si>
    <t>861290.96</t>
  </si>
  <si>
    <t>837785.71</t>
  </si>
  <si>
    <t>1943899.92</t>
  </si>
  <si>
    <t>1044236.25</t>
  </si>
  <si>
    <t>1062633.41</t>
  </si>
  <si>
    <t>1351586.35</t>
  </si>
  <si>
    <t>101077.9</t>
  </si>
  <si>
    <t>702031.77</t>
  </si>
  <si>
    <t>598880.48</t>
  </si>
  <si>
    <t>63632.24</t>
  </si>
  <si>
    <t>94617.53</t>
  </si>
  <si>
    <t>578506.29</t>
  </si>
  <si>
    <t>32765.72</t>
  </si>
  <si>
    <t>310940.83</t>
  </si>
  <si>
    <t>270857.06</t>
  </si>
  <si>
    <t>325734.8</t>
  </si>
  <si>
    <t>192354.45</t>
  </si>
  <si>
    <t>509451.89</t>
  </si>
  <si>
    <t>340383.53</t>
  </si>
  <si>
    <t>537204.22</t>
  </si>
  <si>
    <t>315915.61</t>
  </si>
  <si>
    <t>120692.14</t>
  </si>
  <si>
    <t>96304.61</t>
  </si>
  <si>
    <t>119963.69</t>
  </si>
  <si>
    <t>348493.17</t>
  </si>
  <si>
    <t>166926.82</t>
  </si>
  <si>
    <t>137341.16</t>
  </si>
  <si>
    <t>184601.82</t>
  </si>
  <si>
    <t>65074.42</t>
  </si>
  <si>
    <t>192661.05</t>
  </si>
  <si>
    <t>184877.48</t>
  </si>
  <si>
    <t>39399.77</t>
  </si>
  <si>
    <t>5921693.43</t>
  </si>
  <si>
    <t>605823.55</t>
  </si>
  <si>
    <t>6527516.98</t>
  </si>
  <si>
    <t>4546958.17320781</t>
  </si>
  <si>
    <t>1483453.77591583</t>
  </si>
  <si>
    <t>36087.78</t>
  </si>
  <si>
    <t>3546.096</t>
  </si>
  <si>
    <t>5893.03</t>
  </si>
  <si>
    <t>150493.5</t>
  </si>
  <si>
    <t>8157.63</t>
  </si>
  <si>
    <t>58147.64</t>
  </si>
  <si>
    <t>64090.23</t>
  </si>
  <si>
    <t>76625.71</t>
  </si>
  <si>
    <t>77523.51</t>
  </si>
  <si>
    <t>86098.78</t>
  </si>
  <si>
    <t>31260.89</t>
  </si>
  <si>
    <t>27675.51</t>
  </si>
  <si>
    <t>32414.65</t>
  </si>
  <si>
    <t>83635.62</t>
  </si>
  <si>
    <t>44307.32</t>
  </si>
  <si>
    <t>40087.02</t>
  </si>
  <si>
    <t>49598.69</t>
  </si>
  <si>
    <t>25207.43</t>
  </si>
  <si>
    <t>26635.33</t>
  </si>
  <si>
    <t>100922.22</t>
  </si>
  <si>
    <t>1256467.13</t>
  </si>
  <si>
    <t>102717.93</t>
  </si>
  <si>
    <t>368192.39</t>
  </si>
  <si>
    <t>478718.42</t>
  </si>
  <si>
    <t>732674.11</t>
  </si>
  <si>
    <t>213226.18</t>
  </si>
  <si>
    <t>658038.2</t>
  </si>
  <si>
    <t>579929.68</t>
  </si>
  <si>
    <t>477848.88</t>
  </si>
  <si>
    <t>714591.15</t>
  </si>
  <si>
    <t>257740.22</t>
  </si>
  <si>
    <t>248842.09</t>
  </si>
  <si>
    <t>244549.5</t>
  </si>
  <si>
    <t>578794.43</t>
  </si>
  <si>
    <t>307202.92</t>
  </si>
  <si>
    <t>306167.03</t>
  </si>
  <si>
    <t>392572.35</t>
  </si>
  <si>
    <t>49342.74</t>
  </si>
  <si>
    <t>233067.16</t>
  </si>
  <si>
    <t>199467.93</t>
  </si>
  <si>
    <t>30229.3</t>
  </si>
  <si>
    <t>8531301.96</t>
  </si>
  <si>
    <t>79263.13</t>
  </si>
  <si>
    <t>1235901.28</t>
  </si>
  <si>
    <t>101042.75</t>
  </si>
  <si>
    <t>335836.44</t>
  </si>
  <si>
    <t>462971.94</t>
  </si>
  <si>
    <t>714475.79</t>
  </si>
  <si>
    <t>156655.85</t>
  </si>
  <si>
    <t>508308.27</t>
  </si>
  <si>
    <t>557279.24</t>
  </si>
  <si>
    <t>318432.09</t>
  </si>
  <si>
    <t>706620.31</t>
  </si>
  <si>
    <t>252953.41</t>
  </si>
  <si>
    <t>247898.85</t>
  </si>
  <si>
    <t>241335.12</t>
  </si>
  <si>
    <t>560749.42</t>
  </si>
  <si>
    <t>301730.06</t>
  </si>
  <si>
    <t>304931.6</t>
  </si>
  <si>
    <t>388049.38</t>
  </si>
  <si>
    <t>30017.36</t>
  </si>
  <si>
    <t>201541.22</t>
  </si>
  <si>
    <t>171633.43</t>
  </si>
  <si>
    <t>18560.47</t>
  </si>
  <si>
    <t>27552.12</t>
  </si>
  <si>
    <t>171059.35</t>
  </si>
  <si>
    <t>9832.81</t>
  </si>
  <si>
    <t>90503.59</t>
  </si>
  <si>
    <t>79836.71</t>
  </si>
  <si>
    <t>94824.03</t>
  </si>
  <si>
    <t>56570.33</t>
  </si>
  <si>
    <t>149729.93</t>
  </si>
  <si>
    <t>100173.95</t>
  </si>
  <si>
    <t>159416.79</t>
  </si>
  <si>
    <t>94069.62</t>
  </si>
  <si>
    <t>36047.7</t>
  </si>
  <si>
    <t>28618.75</t>
  </si>
  <si>
    <t>35629.03</t>
  </si>
  <si>
    <t>101680.63</t>
  </si>
  <si>
    <t>49780.18</t>
  </si>
  <si>
    <t>41322.45</t>
  </si>
  <si>
    <t>54121.66</t>
  </si>
  <si>
    <t>19325.38</t>
  </si>
  <si>
    <t>56733.37</t>
  </si>
  <si>
    <t>54469.83</t>
  </si>
  <si>
    <t>11668.83</t>
  </si>
  <si>
    <t>1169763.52</t>
  </si>
  <si>
    <t>116469.49</t>
  </si>
  <si>
    <t>1286233.01</t>
  </si>
  <si>
    <t>930058.623437417</t>
  </si>
  <si>
    <t>303433.399693659</t>
  </si>
  <si>
    <t>12659.38</t>
  </si>
  <si>
    <t>211935.56</t>
  </si>
  <si>
    <t>16768.72</t>
  </si>
  <si>
    <t>89636.21</t>
  </si>
  <si>
    <t>100733.4</t>
  </si>
  <si>
    <t>126466.4</t>
  </si>
  <si>
    <t>112949.96</t>
  </si>
  <si>
    <t>140963.13</t>
  </si>
  <si>
    <t>48694.75</t>
  </si>
  <si>
    <t>40040.42</t>
  </si>
  <si>
    <t>56439.94</t>
  </si>
  <si>
    <t>149201.81</t>
  </si>
  <si>
    <t>72618.81</t>
  </si>
  <si>
    <t>65137.08</t>
  </si>
  <si>
    <t>83069.58</t>
  </si>
  <si>
    <t>32028.06</t>
  </si>
  <si>
    <t>33690.5</t>
  </si>
  <si>
    <t>181748.55</t>
  </si>
  <si>
    <t>1820027.81</t>
  </si>
  <si>
    <t>149273.26</t>
  </si>
  <si>
    <t>557569.95</t>
  </si>
  <si>
    <t>766581.27</t>
  </si>
  <si>
    <t>991514.57</t>
  </si>
  <si>
    <t>374709.12</t>
  </si>
  <si>
    <t>957977.53</t>
  </si>
  <si>
    <t>944585.76</t>
  </si>
  <si>
    <t>756105.03</t>
  </si>
  <si>
    <t>1274466.57</t>
  </si>
  <si>
    <t>446169.09</t>
  </si>
  <si>
    <t>414197.92</t>
  </si>
  <si>
    <t>525294.15</t>
  </si>
  <si>
    <t>975605.31</t>
  </si>
  <si>
    <t>546996.56</t>
  </si>
  <si>
    <t>521198.39</t>
  </si>
  <si>
    <t>659526.69</t>
  </si>
  <si>
    <t>100038.29</t>
  </si>
  <si>
    <t>348929.05</t>
  </si>
  <si>
    <t>312983.6</t>
  </si>
  <si>
    <t>55963.77</t>
  </si>
  <si>
    <t>13681462.24</t>
  </si>
  <si>
    <t>152053.73</t>
  </si>
  <si>
    <t>1798442.87</t>
  </si>
  <si>
    <t>152142.94</t>
  </si>
  <si>
    <t>526692.58</t>
  </si>
  <si>
    <t>740477.87</t>
  </si>
  <si>
    <t>971071.63</t>
  </si>
  <si>
    <t>287028.73</t>
  </si>
  <si>
    <t>755474.49</t>
  </si>
  <si>
    <t>901706.26</t>
  </si>
  <si>
    <t>511916.63</t>
  </si>
  <si>
    <t>1244253.33</t>
  </si>
  <si>
    <t>436494.13</t>
  </si>
  <si>
    <t>401874.08</t>
  </si>
  <si>
    <t>406365.25</t>
  </si>
  <si>
    <t>528727.46</t>
  </si>
  <si>
    <t>521489.72</t>
  </si>
  <si>
    <t>648581.87</t>
  </si>
  <si>
    <t>61799.11</t>
  </si>
  <si>
    <t>302265.11</t>
  </si>
  <si>
    <t>265730.3</t>
  </si>
  <si>
    <t>35904.24</t>
  </si>
  <si>
    <t>42354.2</t>
  </si>
  <si>
    <t>233520.5</t>
  </si>
  <si>
    <t>13899.04</t>
  </si>
  <si>
    <t>120513.58</t>
  </si>
  <si>
    <t>126836.8</t>
  </si>
  <si>
    <t>146909.34</t>
  </si>
  <si>
    <t>87680.39</t>
  </si>
  <si>
    <t>202503.04</t>
  </si>
  <si>
    <t>155829.46</t>
  </si>
  <si>
    <t>244188.4</t>
  </si>
  <si>
    <t>171176.37</t>
  </si>
  <si>
    <t>58369.71</t>
  </si>
  <si>
    <t>52364.26</t>
  </si>
  <si>
    <t>175368.84</t>
  </si>
  <si>
    <t>156579.12</t>
  </si>
  <si>
    <t>90887.91</t>
  </si>
  <si>
    <t>64845.75</t>
  </si>
  <si>
    <t>94014.4</t>
  </si>
  <si>
    <t>38239.18</t>
  </si>
  <si>
    <t>80943.8</t>
  </si>
  <si>
    <t>20059.53</t>
  </si>
  <si>
    <t>298809.84</t>
  </si>
  <si>
    <t>1253690.32</t>
  </si>
  <si>
    <t>192074.34</t>
  </si>
  <si>
    <t>887145.3</t>
  </si>
  <si>
    <t>1297511.71</t>
  </si>
  <si>
    <t>1664827.24</t>
  </si>
  <si>
    <t>625299.39</t>
  </si>
  <si>
    <t>1547345.76</t>
  </si>
  <si>
    <t>1744486.38</t>
  </si>
  <si>
    <t>1329861.89</t>
  </si>
  <si>
    <t>2242057.67</t>
  </si>
  <si>
    <t>768775.06</t>
  </si>
  <si>
    <t>730197.7</t>
  </si>
  <si>
    <t>731109.84</t>
  </si>
  <si>
    <t>1746414.2</t>
  </si>
  <si>
    <t>909513.89</t>
  </si>
  <si>
    <t>877330.91</t>
  </si>
  <si>
    <t>611.71</t>
  </si>
  <si>
    <t>1119999.7</t>
  </si>
  <si>
    <t>151829.07</t>
  </si>
  <si>
    <t>635518.2</t>
  </si>
  <si>
    <t>72518.31</t>
  </si>
  <si>
    <t>21254192.43</t>
  </si>
  <si>
    <t>169412.245060194</t>
  </si>
  <si>
    <t>18865011.0576</t>
  </si>
  <si>
    <t>18625.534287296</t>
  </si>
  <si>
    <t>2074058.5201424</t>
  </si>
  <si>
    <t>16764.85</t>
  </si>
  <si>
    <t>338730.89</t>
  </si>
  <si>
    <t>23129.14</t>
  </si>
  <si>
    <t>136349.64</t>
  </si>
  <si>
    <t>152932.16</t>
  </si>
  <si>
    <t>188301.77</t>
  </si>
  <si>
    <t>175281.45</t>
  </si>
  <si>
    <t>210236.14</t>
  </si>
  <si>
    <t>73686.51</t>
  </si>
  <si>
    <t>62562.67</t>
  </si>
  <si>
    <t>81996.16</t>
  </si>
  <si>
    <t>214041.12</t>
  </si>
  <si>
    <t>108239.45</t>
  </si>
  <si>
    <t>95361.94</t>
  </si>
  <si>
    <t>123155.52</t>
  </si>
  <si>
    <t>52836.37</t>
  </si>
  <si>
    <t>55918.83</t>
  </si>
  <si>
    <t>256136.23</t>
  </si>
  <si>
    <t>2825027.39</t>
  </si>
  <si>
    <t>229182.01</t>
  </si>
  <si>
    <t>844292.6</t>
  </si>
  <si>
    <t>1135208.12</t>
  </si>
  <si>
    <t>1572891.39</t>
  </si>
  <si>
    <t>531070.93</t>
  </si>
  <si>
    <t>1469990.77</t>
  </si>
  <si>
    <t>1388099.1</t>
  </si>
  <si>
    <t>1112307.23</t>
  </si>
  <si>
    <t>1810012.08</t>
  </si>
  <si>
    <t>641646.57</t>
  </si>
  <si>
    <t>603512.64</t>
  </si>
  <si>
    <t>699170.02</t>
  </si>
  <si>
    <t>1412031.64</t>
  </si>
  <si>
    <t>776700.68</t>
  </si>
  <si>
    <t>754311.9</t>
  </si>
  <si>
    <t>960256.64</t>
  </si>
  <si>
    <t>134654.25</t>
  </si>
  <si>
    <t>530158.91</t>
  </si>
  <si>
    <t>466213.21</t>
  </si>
  <si>
    <t>77277.52</t>
  </si>
  <si>
    <t>20230151.83</t>
  </si>
  <si>
    <t>209723.77</t>
  </si>
  <si>
    <t>2771004.97</t>
  </si>
  <si>
    <t>231049.04</t>
  </si>
  <si>
    <t>789085.05</t>
  </si>
  <si>
    <t>1101076.32</t>
  </si>
  <si>
    <t>1544255.61</t>
  </si>
  <si>
    <t>400085.07</t>
  </si>
  <si>
    <t>1150864.94</t>
  </si>
  <si>
    <t>1331629.54</t>
  </si>
  <si>
    <t>748106.22</t>
  </si>
  <si>
    <t>1780724.37</t>
  </si>
  <si>
    <t>630423.64</t>
  </si>
  <si>
    <t>593149.52</t>
  </si>
  <si>
    <t>590668.42</t>
  </si>
  <si>
    <t>1393366.89</t>
  </si>
  <si>
    <t>757993.29</t>
  </si>
  <si>
    <t>753233.45</t>
  </si>
  <si>
    <t>949922.79</t>
  </si>
  <si>
    <t>82819.29</t>
  </si>
  <si>
    <t>460608.73</t>
  </si>
  <si>
    <t>399792.92</t>
  </si>
  <si>
    <t>48521.22</t>
  </si>
  <si>
    <t>63177.31</t>
  </si>
  <si>
    <t>392753.31</t>
  </si>
  <si>
    <t>21262.11</t>
  </si>
  <si>
    <t>191557.19</t>
  </si>
  <si>
    <t>187063.96</t>
  </si>
  <si>
    <t>216937.55</t>
  </si>
  <si>
    <t>130985.86</t>
  </si>
  <si>
    <t>319125.83</t>
  </si>
  <si>
    <t>231751.01</t>
  </si>
  <si>
    <t>364201.01</t>
  </si>
  <si>
    <t>239523.85</t>
  </si>
  <si>
    <t>84909.44</t>
  </si>
  <si>
    <t>72925.79</t>
  </si>
  <si>
    <t>190497.76</t>
  </si>
  <si>
    <t>232705.87</t>
  </si>
  <si>
    <t>126946.84</t>
  </si>
  <si>
    <t>96440.39</t>
  </si>
  <si>
    <t>133489.37</t>
  </si>
  <si>
    <t>51834.96</t>
  </si>
  <si>
    <t>122386.55</t>
  </si>
  <si>
    <t>122339.12</t>
  </si>
  <si>
    <t>28756.3</t>
  </si>
  <si>
    <t>272384.22</t>
  </si>
  <si>
    <t>2098115.61</t>
  </si>
  <si>
    <t>318352.75</t>
  </si>
  <si>
    <t>812357.16</t>
  </si>
  <si>
    <t>1187247.88</t>
  </si>
  <si>
    <t>1524522.08</t>
  </si>
  <si>
    <t>560969.3</t>
  </si>
  <si>
    <t>1388482.09</t>
  </si>
  <si>
    <t>1589535.54</t>
  </si>
  <si>
    <t>1198722.73</t>
  </si>
  <si>
    <t>2037853.8</t>
  </si>
  <si>
    <t>704102.86</t>
  </si>
  <si>
    <t>667711.6</t>
  </si>
  <si>
    <t>666492.31</t>
  </si>
  <si>
    <t>1598177.47</t>
  </si>
  <si>
    <t>832485.76</t>
  </si>
  <si>
    <t>802280.11</t>
  </si>
  <si>
    <t>551.39</t>
  </si>
  <si>
    <t>1023549.8</t>
  </si>
  <si>
    <t>136683.54</t>
  </si>
  <si>
    <t>576333.61</t>
  </si>
  <si>
    <t>388205.73</t>
  </si>
  <si>
    <t>64260.11</t>
  </si>
  <si>
    <t>20449377.45</t>
  </si>
  <si>
    <t>162768.627606853</t>
  </si>
  <si>
    <t>18125206.7024</t>
  </si>
  <si>
    <t>331578.1</t>
  </si>
  <si>
    <t>476411.2</t>
  </si>
  <si>
    <t>331033.6</t>
  </si>
  <si>
    <t>525182.5</t>
  </si>
  <si>
    <t>305201.2</t>
  </si>
  <si>
    <t>101876.4</t>
  </si>
  <si>
    <t>93193.8</t>
  </si>
  <si>
    <t>395525.2</t>
  </si>
  <si>
    <t>109378.2</t>
  </si>
  <si>
    <t>115744.4</t>
  </si>
  <si>
    <t>40131.95</t>
  </si>
  <si>
    <t>134922.1</t>
  </si>
  <si>
    <t>64602.76</t>
  </si>
  <si>
    <t>190415.2</t>
  </si>
  <si>
    <t>150208.2</t>
  </si>
  <si>
    <t>63988.56</t>
  </si>
  <si>
    <t>4468919.13087</t>
  </si>
  <si>
    <t>800.95</t>
  </si>
  <si>
    <t>159625.8</t>
  </si>
  <si>
    <t>138726.18</t>
  </si>
  <si>
    <t>319251.6</t>
  </si>
  <si>
    <t>177526.15</t>
  </si>
  <si>
    <t>212834.4</t>
  </si>
  <si>
    <t>530208.06</t>
  </si>
  <si>
    <t>318213.18</t>
  </si>
  <si>
    <t>540609.2</t>
  </si>
  <si>
    <t>272746.1</t>
  </si>
  <si>
    <t>30548.12</t>
  </si>
  <si>
    <t>22418.78</t>
  </si>
  <si>
    <t>47625.1</t>
  </si>
  <si>
    <t>611018.12</t>
  </si>
  <si>
    <t>32296.17</t>
  </si>
  <si>
    <t>106204.11</t>
  </si>
  <si>
    <t>1325216.19</t>
  </si>
  <si>
    <t>848223.14</t>
  </si>
  <si>
    <t>43268.49</t>
  </si>
  <si>
    <t>1237325810.54321</t>
  </si>
  <si>
    <t>1254245018.72024</t>
  </si>
  <si>
    <t>385552.30</t>
  </si>
  <si>
    <t>95061.10</t>
  </si>
  <si>
    <t>1667418.12</t>
  </si>
  <si>
    <t>3210429.60</t>
  </si>
  <si>
    <t>73091.25</t>
  </si>
  <si>
    <t>1491935.83</t>
  </si>
  <si>
    <t>5533.56</t>
  </si>
  <si>
    <t>1.89</t>
  </si>
  <si>
    <t>1.91</t>
  </si>
  <si>
    <t>1.83</t>
  </si>
  <si>
    <t>3.70</t>
  </si>
  <si>
    <t>3.74</t>
  </si>
  <si>
    <t>3.59</t>
  </si>
  <si>
    <t>6.71</t>
  </si>
  <si>
    <t>5.33</t>
  </si>
  <si>
    <t>5.39</t>
  </si>
  <si>
    <t>6.70</t>
  </si>
  <si>
    <t>7.31</t>
  </si>
  <si>
    <t>6.59</t>
  </si>
  <si>
    <t>6.38</t>
  </si>
  <si>
    <t>6.58</t>
  </si>
  <si>
    <t>6.66</t>
  </si>
  <si>
    <t>3.68</t>
  </si>
  <si>
    <t>3.57</t>
  </si>
  <si>
    <t>3.72</t>
  </si>
  <si>
    <t>3.96</t>
  </si>
  <si>
    <t>3.84</t>
  </si>
  <si>
    <t>4.01</t>
  </si>
  <si>
    <t>2.14</t>
  </si>
  <si>
    <t>2.07</t>
  </si>
  <si>
    <t>2.16</t>
  </si>
  <si>
    <t>2.68</t>
  </si>
  <si>
    <t>2.71</t>
  </si>
  <si>
    <t>2.60</t>
  </si>
  <si>
    <t>3.03</t>
  </si>
  <si>
    <t>2.94</t>
  </si>
  <si>
    <t>3.06</t>
  </si>
  <si>
    <t>1.15</t>
  </si>
  <si>
    <t>1.11</t>
  </si>
  <si>
    <t>1.16</t>
  </si>
  <si>
    <t>4088.46</t>
  </si>
  <si>
    <t>505.68</t>
  </si>
  <si>
    <t>1538.51</t>
  </si>
  <si>
    <t>2044.15</t>
  </si>
  <si>
    <t>2550.43</t>
  </si>
  <si>
    <t>2949.60</t>
  </si>
  <si>
    <t>4858.25</t>
  </si>
  <si>
    <t>4088.97</t>
  </si>
  <si>
    <t>1538.02</t>
  </si>
  <si>
    <t>3319.69</t>
  </si>
  <si>
    <t>2685.59</t>
  </si>
  <si>
    <t>1866.57</t>
  </si>
  <si>
    <t>0.03</t>
  </si>
  <si>
    <t>5600.06</t>
  </si>
  <si>
    <t>67548.95</t>
  </si>
  <si>
    <t>50187.67</t>
  </si>
  <si>
    <t>26795.06</t>
  </si>
  <si>
    <t>33599.98</t>
  </si>
  <si>
    <t>22399.99</t>
  </si>
  <si>
    <t>13999.99</t>
  </si>
  <si>
    <t>11199.99</t>
  </si>
  <si>
    <t>2848.40</t>
  </si>
  <si>
    <t>10615.33</t>
  </si>
  <si>
    <t>849.38</t>
  </si>
  <si>
    <t>3053.24</t>
  </si>
  <si>
    <t>4583.32</t>
  </si>
  <si>
    <t>6148.92</t>
  </si>
  <si>
    <t>5943.06</t>
  </si>
  <si>
    <t>14286.51</t>
  </si>
  <si>
    <t>9927.67</t>
  </si>
  <si>
    <t>9415.37</t>
  </si>
  <si>
    <t>9145.06</t>
  </si>
  <si>
    <t>3052.64</t>
  </si>
  <si>
    <t>3049.79</t>
  </si>
  <si>
    <t>11851.53</t>
  </si>
  <si>
    <t>3277.43</t>
  </si>
  <si>
    <t>3468.17</t>
  </si>
  <si>
    <t>4042.70</t>
  </si>
  <si>
    <t>1165.34</t>
  </si>
  <si>
    <t>5706.69</t>
  </si>
  <si>
    <t>4500.85</t>
  </si>
  <si>
    <t>1887.65</t>
  </si>
  <si>
    <t>0.11</t>
  </si>
  <si>
    <t>0.1</t>
  </si>
  <si>
    <t>1.0</t>
  </si>
  <si>
    <t>0.02</t>
  </si>
  <si>
    <t>2061917.92</t>
  </si>
  <si>
    <t>7684253.31</t>
  </si>
  <si>
    <t>614850.52</t>
  </si>
  <si>
    <t>2210184.91</t>
  </si>
  <si>
    <t>3317784.84</t>
  </si>
  <si>
    <t>4451091.28</t>
  </si>
  <si>
    <t>7192078.12</t>
  </si>
  <si>
    <t>10333573.41</t>
  </si>
  <si>
    <t>7180268.06</t>
  </si>
  <si>
    <t>11391444.76</t>
  </si>
  <si>
    <t>6619950.55</t>
  </si>
  <si>
    <t>2209744.66</t>
  </si>
  <si>
    <t>2207696.56</t>
  </si>
  <si>
    <t>2021415.35</t>
  </si>
  <si>
    <t>8579119.03</t>
  </si>
  <si>
    <t>2372463.18</t>
  </si>
  <si>
    <t>2510547.10</t>
  </si>
  <si>
    <t>2926521.55</t>
  </si>
  <si>
    <t>1401262.74</t>
  </si>
  <si>
    <t>4130190.69</t>
  </si>
  <si>
    <t>3258083.74</t>
  </si>
  <si>
    <t>1387940.54</t>
  </si>
  <si>
    <t>32932.72</t>
  </si>
  <si>
    <t>77307.04</t>
  </si>
  <si>
    <t>98000.18</t>
  </si>
  <si>
    <t>33248.83</t>
  </si>
  <si>
    <t>69439.81</t>
  </si>
  <si>
    <t>48924.70</t>
  </si>
  <si>
    <t>182330.14</t>
  </si>
  <si>
    <t>14589.03</t>
  </si>
  <si>
    <t>52442.74</t>
  </si>
  <si>
    <t>78723.61</t>
  </si>
  <si>
    <t>105614.44</t>
  </si>
  <si>
    <t>170651.93</t>
  </si>
  <si>
    <t>245192.58</t>
  </si>
  <si>
    <t>170371.70</t>
  </si>
  <si>
    <t>270293.50</t>
  </si>
  <si>
    <t>157076.62</t>
  </si>
  <si>
    <t>52432.30</t>
  </si>
  <si>
    <t>52383.70</t>
  </si>
  <si>
    <t>47963.66</t>
  </si>
  <si>
    <t>203563.30</t>
  </si>
  <si>
    <t>56293.24</t>
  </si>
  <si>
    <t>59569.67</t>
  </si>
  <si>
    <t>3301052.71</t>
  </si>
  <si>
    <t>7258297.59</t>
  </si>
  <si>
    <t>551237.37</t>
  </si>
  <si>
    <t>3538422.55</t>
  </si>
  <si>
    <t>5311648.22</t>
  </si>
  <si>
    <t>7126029.02</t>
  </si>
  <si>
    <t>11514245.42</t>
  </si>
  <si>
    <t>16543660.72</t>
  </si>
  <si>
    <t>11495337.96</t>
  </si>
  <si>
    <t>18237272.79</t>
  </si>
  <si>
    <t>10598290.79</t>
  </si>
  <si>
    <t>3537717.74</t>
  </si>
  <si>
    <t>3534438.81</t>
  </si>
  <si>
    <t>3236209.62</t>
  </si>
  <si>
    <t>13734845.52</t>
  </si>
  <si>
    <t>3798223.94</t>
  </si>
  <si>
    <t>4019291.08</t>
  </si>
  <si>
    <t>4685250.47</t>
  </si>
  <si>
    <t>2243368.73</t>
  </si>
  <si>
    <t>6612279.29</t>
  </si>
  <si>
    <t>5216069.01</t>
  </si>
  <si>
    <t>2222040.37</t>
  </si>
  <si>
    <t>1076974.74</t>
  </si>
  <si>
    <t>2368033.43</t>
  </si>
  <si>
    <t>179842.24</t>
  </si>
  <si>
    <t>1154417.11</t>
  </si>
  <si>
    <t>1732935.36</t>
  </si>
  <si>
    <t>2324880.56</t>
  </si>
  <si>
    <t>3756544.53</t>
  </si>
  <si>
    <t>5397400.86</t>
  </si>
  <si>
    <t>3750375.93</t>
  </si>
  <si>
    <t>5949945.03</t>
  </si>
  <si>
    <t>3457712.58</t>
  </si>
  <si>
    <t>1154187.16</t>
  </si>
  <si>
    <t>1153117.40</t>
  </si>
  <si>
    <t>1055819.56</t>
  </si>
  <si>
    <t>4481019.55</t>
  </si>
  <si>
    <t>1239177.80</t>
  </si>
  <si>
    <t>1311301.38</t>
  </si>
  <si>
    <t>1528571.90</t>
  </si>
  <si>
    <t>731903.33</t>
  </si>
  <si>
    <t>2157268.73</t>
  </si>
  <si>
    <t>1701752.46</t>
  </si>
  <si>
    <t>724944.91</t>
  </si>
  <si>
    <t>4182747.76</t>
  </si>
  <si>
    <t>1364629.44</t>
  </si>
  <si>
    <t>118824.34</t>
  </si>
  <si>
    <t>364210.41</t>
  </si>
  <si>
    <t>861153.95</t>
  </si>
  <si>
    <t>68904.67</t>
  </si>
  <si>
    <t>22480.28</t>
  </si>
  <si>
    <t>280953.12</t>
  </si>
  <si>
    <t>401289.13</t>
  </si>
  <si>
    <t>1495504.41</t>
  </si>
  <si>
    <t>119661.81</t>
  </si>
  <si>
    <t>430144.76</t>
  </si>
  <si>
    <t>645705.14</t>
  </si>
  <si>
    <t>866268.51</t>
  </si>
  <si>
    <t>1399717.59</t>
  </si>
  <si>
    <t>2011113.37</t>
  </si>
  <si>
    <t>1397419.13</t>
  </si>
  <si>
    <t>2216995.61</t>
  </si>
  <si>
    <t>1288370.49</t>
  </si>
  <si>
    <t>430059.08</t>
  </si>
  <si>
    <t>429660.48</t>
  </si>
  <si>
    <t>393406.55</t>
  </si>
  <si>
    <t>1669662.60</t>
  </si>
  <si>
    <t>461727.25</t>
  </si>
  <si>
    <t>488601.05</t>
  </si>
  <si>
    <t>569557.73</t>
  </si>
  <si>
    <t>272712.85</t>
  </si>
  <si>
    <t>803815.04</t>
  </si>
  <si>
    <t>634086.15</t>
  </si>
  <si>
    <t>270120.09</t>
  </si>
  <si>
    <t>44118.56</t>
  </si>
  <si>
    <t>164418.86</t>
  </si>
  <si>
    <t>13155.87</t>
  </si>
  <si>
    <t>47291.01</t>
  </si>
  <si>
    <t>70990.17</t>
  </si>
  <si>
    <t>95239.36</t>
  </si>
  <si>
    <t>153887.86</t>
  </si>
  <si>
    <t>221105.98</t>
  </si>
  <si>
    <t>153635.16</t>
  </si>
  <si>
    <t>243741.10</t>
  </si>
  <si>
    <t>141646.13</t>
  </si>
  <si>
    <t>47281.59</t>
  </si>
  <si>
    <t>47237.77</t>
  </si>
  <si>
    <t>43251.93</t>
  </si>
  <si>
    <t>183566.18</t>
  </si>
  <si>
    <t>50763.25</t>
  </si>
  <si>
    <t>53717.82</t>
  </si>
  <si>
    <t>62618.36</t>
  </si>
  <si>
    <t>29982.62</t>
  </si>
  <si>
    <t>88373.10</t>
  </si>
  <si>
    <t>69712.75</t>
  </si>
  <si>
    <t>29697.56</t>
  </si>
  <si>
    <t>1436857.18</t>
  </si>
  <si>
    <t>354268.99</t>
  </si>
  <si>
    <t>114969.19</t>
  </si>
  <si>
    <t>28346.60</t>
  </si>
  <si>
    <t>101896.69</t>
  </si>
  <si>
    <t>413276.34</t>
  </si>
  <si>
    <t>620383.37</t>
  </si>
  <si>
    <t>152960.64</t>
  </si>
  <si>
    <t>205209.74</t>
  </si>
  <si>
    <t>832297.19</t>
  </si>
  <si>
    <t>1344826.71</t>
  </si>
  <si>
    <t>1932246.18</t>
  </si>
  <si>
    <t>1342618.38</t>
  </si>
  <si>
    <t>2130054.61</t>
  </si>
  <si>
    <t>1237846.16</t>
  </si>
  <si>
    <t>413194.01</t>
  </si>
  <si>
    <t>412811.05</t>
  </si>
  <si>
    <t>377978.84</t>
  </si>
  <si>
    <t>1604185.63</t>
  </si>
  <si>
    <t>443620.30</t>
  </si>
  <si>
    <t>469440.23</t>
  </si>
  <si>
    <t>547222.13</t>
  </si>
  <si>
    <t>262018.23</t>
  </si>
  <si>
    <t>772292.88</t>
  </si>
  <si>
    <t>609220.03</t>
  </si>
  <si>
    <t>259527.14</t>
  </si>
  <si>
    <t>1.8</t>
  </si>
  <si>
    <t>232679.52</t>
  </si>
  <si>
    <t>249410.88</t>
  </si>
  <si>
    <t>374399.28</t>
  </si>
  <si>
    <t>502288.56</t>
  </si>
  <si>
    <t>449166.934356164</t>
  </si>
  <si>
    <t>1167043.68</t>
  </si>
  <si>
    <t>811118.88</t>
  </si>
  <si>
    <t>577750.882191781</t>
  </si>
  <si>
    <t>249361.2</t>
  </si>
  <si>
    <t>249130.08</t>
  </si>
  <si>
    <t>228108.96</t>
  </si>
  <si>
    <t>968120.64</t>
  </si>
  <si>
    <t>267723.36</t>
  </si>
  <si>
    <t>283305.6</t>
  </si>
  <si>
    <t>330238.08</t>
  </si>
  <si>
    <t>72378.0374794521</t>
  </si>
  <si>
    <t>145629.48</t>
  </si>
  <si>
    <t>г. Москва, ул. Вертолетчиков д. 1</t>
  </si>
  <si>
    <t>0.00</t>
  </si>
  <si>
    <t>Работы по содержанию и ремонту лифта (лифтов) в многоквартирном доме (в том числе ТО ОДС)</t>
  </si>
  <si>
    <t>УК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</si>
  <si>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2019 год</t>
    </r>
  </si>
  <si>
    <t>г. Москва, ул. Вертолетчиков д. 4</t>
  </si>
  <si>
    <t>г. Москва, ул. Вертолетчиков д. 4, корпус 6</t>
  </si>
  <si>
    <t>г. Москва, ул. Вертолетчиков д. 4, корпус 7</t>
  </si>
  <si>
    <t>г. Москва, ул. Вертолетчиков д. 4, корпус 8</t>
  </si>
  <si>
    <t>г. Москва, ул. Вертолетчиков д. 4, корпус 9</t>
  </si>
  <si>
    <t>г. Москва, ул. Лавриненко, д.1</t>
  </si>
  <si>
    <t>г. Москва, ул. Лавриненко, д.11 корп.2</t>
  </si>
  <si>
    <t>г. Москва, ул. Лавриненко, д.13 корп.3</t>
  </si>
  <si>
    <t>г. Москва, ул. Лавриненко, д.3</t>
  </si>
  <si>
    <t>г. Москва, ул. Лавриненко, д.3А</t>
  </si>
  <si>
    <t>г. Москва, ул. Лавриненко, д.5</t>
  </si>
  <si>
    <t>г. Москва, ул. Покровская, д.12</t>
  </si>
  <si>
    <t>г. Москва, ул. Покровская, д.17А, корпус 1</t>
  </si>
  <si>
    <t>г. Москва, ул. Покровская, д.17А, корпус 2</t>
  </si>
  <si>
    <t>г. Москва, ул. Покровская, д.17А, корпус 3</t>
  </si>
  <si>
    <t>г. Москва, ул. Покровская, д.17 корпус 1</t>
  </si>
  <si>
    <t>г. Москва, ул. Покровская, д.17 корпус 2</t>
  </si>
  <si>
    <t>г. Москва, ул. Покровская, д.17 корпус 3</t>
  </si>
  <si>
    <t>г. Москва, ул. Покровская, д.17 корпус 4</t>
  </si>
  <si>
    <t>г. Москва, ул. Покровская, д.17 корпус 5</t>
  </si>
  <si>
    <t>г. Москва, ул. Лавриненко, д.13 корп.2</t>
  </si>
  <si>
    <t>г. Москва, ул. Лавриненко, д.13 корп.1</t>
  </si>
  <si>
    <t>г. Москва, ул. Лавриненко, д.11 корп.1</t>
  </si>
  <si>
    <t>Горячее водоснабжение</t>
  </si>
  <si>
    <t>горячее водоснабжение</t>
  </si>
  <si>
    <t>Форма 2. Сведения о многоквартирных домах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</si>
</sst>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indexed="21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2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4" fillId="0" borderId="0"/>
  </cellStyleXfs>
  <cellXfs count="143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17" fillId="0" borderId="5" xfId="2" applyNumberFormat="1" applyFont="1" applyBorder="1" applyAlignment="1">
      <alignment horizontal="right" vertical="top" wrapText="1"/>
    </xf>
    <xf numFmtId="0" fontId="18" fillId="0" borderId="0" xfId="0" applyFont="1"/>
    <xf numFmtId="4" fontId="0" fillId="0" borderId="0" xfId="0" applyNumberFormat="1"/>
    <xf numFmtId="4" fontId="0" fillId="0" borderId="1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18" fillId="0" borderId="11" xfId="0" applyNumberFormat="1" applyFont="1" applyBorder="1"/>
    <xf numFmtId="4" fontId="18" fillId="0" borderId="12" xfId="0" applyNumberFormat="1" applyFont="1" applyBorder="1"/>
    <xf numFmtId="4" fontId="18" fillId="0" borderId="13" xfId="0" applyNumberFormat="1" applyFont="1" applyBorder="1"/>
    <xf numFmtId="4" fontId="0" fillId="0" borderId="2" xfId="0" applyNumberFormat="1" applyBorder="1"/>
    <xf numFmtId="4" fontId="18" fillId="0" borderId="15" xfId="0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19" fillId="2" borderId="5" xfId="2" applyFont="1" applyFill="1" applyBorder="1" applyAlignment="1">
      <alignment horizontal="left" vertical="top" wrapText="1" indent="1"/>
    </xf>
    <xf numFmtId="0" fontId="19" fillId="2" borderId="5" xfId="2" applyFont="1" applyFill="1" applyBorder="1" applyAlignment="1">
      <alignment horizontal="right" vertical="top" wrapText="1"/>
    </xf>
    <xf numFmtId="4" fontId="19" fillId="2" borderId="5" xfId="2" applyNumberFormat="1" applyFont="1" applyFill="1" applyBorder="1" applyAlignment="1">
      <alignment horizontal="right" vertical="top" wrapText="1"/>
    </xf>
    <xf numFmtId="0" fontId="17" fillId="2" borderId="5" xfId="2" applyFont="1" applyFill="1" applyBorder="1" applyAlignment="1">
      <alignment horizontal="left" vertical="top" wrapText="1" indent="2"/>
    </xf>
    <xf numFmtId="0" fontId="17" fillId="2" borderId="5" xfId="2" applyFont="1" applyFill="1" applyBorder="1" applyAlignment="1">
      <alignment horizontal="right" vertical="top" wrapText="1"/>
    </xf>
    <xf numFmtId="4" fontId="17" fillId="2" borderId="5" xfId="2" applyNumberFormat="1" applyFont="1" applyFill="1" applyBorder="1" applyAlignment="1">
      <alignment horizontal="right" vertical="top" wrapText="1"/>
    </xf>
    <xf numFmtId="0" fontId="17" fillId="0" borderId="5" xfId="2" applyFont="1" applyBorder="1" applyAlignment="1">
      <alignment horizontal="left" vertical="top" wrapText="1" indent="3"/>
    </xf>
    <xf numFmtId="0" fontId="17" fillId="0" borderId="5" xfId="2" applyFont="1" applyBorder="1" applyAlignment="1">
      <alignment horizontal="right" vertical="top" wrapText="1"/>
    </xf>
    <xf numFmtId="2" fontId="20" fillId="0" borderId="5" xfId="2" applyNumberFormat="1" applyFont="1" applyBorder="1" applyAlignment="1">
      <alignment horizontal="right" vertical="top" wrapText="1"/>
    </xf>
    <xf numFmtId="4" fontId="20" fillId="0" borderId="5" xfId="2" applyNumberFormat="1" applyFont="1" applyBorder="1" applyAlignment="1">
      <alignment horizontal="right" vertical="top" wrapText="1"/>
    </xf>
    <xf numFmtId="0" fontId="17" fillId="0" borderId="5" xfId="2" applyFont="1" applyBorder="1" applyAlignment="1">
      <alignment horizontal="left" vertical="top" wrapText="1" indent="2"/>
    </xf>
    <xf numFmtId="0" fontId="6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/>
    </xf>
    <xf numFmtId="0" fontId="17" fillId="0" borderId="5" xfId="5" applyFont="1" applyBorder="1" applyAlignment="1">
      <alignment horizontal="left" vertical="top" wrapText="1" indent="2"/>
    </xf>
    <xf numFmtId="0" fontId="17" fillId="0" borderId="5" xfId="5" applyFont="1" applyBorder="1" applyAlignment="1">
      <alignment horizontal="right" vertical="top" wrapText="1"/>
    </xf>
    <xf numFmtId="4" fontId="17" fillId="0" borderId="5" xfId="5" applyNumberFormat="1" applyFont="1" applyBorder="1" applyAlignment="1">
      <alignment horizontal="right" vertical="top" wrapText="1"/>
    </xf>
    <xf numFmtId="2" fontId="17" fillId="0" borderId="5" xfId="5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4" fontId="7" fillId="4" borderId="1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3" fillId="4" borderId="0" xfId="0" applyFont="1" applyFill="1"/>
    <xf numFmtId="0" fontId="5" fillId="4" borderId="0" xfId="0" applyFont="1" applyFill="1" applyAlignment="1">
      <alignment horizontal="right" vertical="center" wrapText="1"/>
    </xf>
    <xf numFmtId="0" fontId="10" fillId="4" borderId="0" xfId="0" applyFont="1" applyFill="1" applyAlignment="1">
      <alignment horizontal="center" vertical="center" wrapText="1"/>
    </xf>
    <xf numFmtId="0" fontId="27" fillId="4" borderId="0" xfId="0" applyFont="1" applyFill="1"/>
    <xf numFmtId="0" fontId="1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3" fontId="7" fillId="4" borderId="1" xfId="0" applyNumberFormat="1" applyFont="1" applyFill="1" applyBorder="1" applyAlignment="1">
      <alignment horizontal="right" vertical="center"/>
    </xf>
    <xf numFmtId="49" fontId="7" fillId="4" borderId="1" xfId="0" applyNumberFormat="1" applyFont="1" applyFill="1" applyBorder="1" applyAlignment="1">
      <alignment horizontal="left" vertical="center" wrapText="1" indent="3"/>
    </xf>
    <xf numFmtId="0" fontId="7" fillId="4" borderId="1" xfId="0" applyFont="1" applyFill="1" applyBorder="1"/>
    <xf numFmtId="16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26" fillId="4" borderId="0" xfId="0" applyFont="1" applyFill="1"/>
    <xf numFmtId="0" fontId="6" fillId="4" borderId="0" xfId="0" applyFont="1" applyFill="1"/>
    <xf numFmtId="4" fontId="7" fillId="4" borderId="1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 indent="2"/>
    </xf>
    <xf numFmtId="4" fontId="26" fillId="4" borderId="0" xfId="0" applyNumberFormat="1" applyFont="1" applyFill="1"/>
    <xf numFmtId="0" fontId="7" fillId="4" borderId="1" xfId="0" applyFont="1" applyFill="1" applyBorder="1" applyAlignment="1">
      <alignment horizontal="right" vertical="center"/>
    </xf>
    <xf numFmtId="0" fontId="13" fillId="4" borderId="1" xfId="0" applyFont="1" applyFill="1" applyBorder="1"/>
    <xf numFmtId="4" fontId="7" fillId="4" borderId="1" xfId="0" applyNumberFormat="1" applyFont="1" applyFill="1" applyBorder="1" applyAlignment="1">
      <alignment horizontal="center" vertical="center" wrapText="1"/>
    </xf>
    <xf numFmtId="4" fontId="10" fillId="4" borderId="0" xfId="0" applyNumberFormat="1" applyFont="1" applyFill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27" fillId="4" borderId="0" xfId="0" applyNumberFormat="1" applyFont="1" applyFill="1"/>
    <xf numFmtId="3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Alignment="1">
      <alignment horizontal="left"/>
    </xf>
    <xf numFmtId="49" fontId="3" fillId="4" borderId="0" xfId="0" applyNumberFormat="1" applyFont="1" applyFill="1"/>
    <xf numFmtId="0" fontId="10" fillId="4" borderId="0" xfId="0" applyFont="1" applyFill="1"/>
    <xf numFmtId="0" fontId="14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Обычный" xfId="0" builtinId="0"/>
    <cellStyle name="Обычный 2" xfId="3" xr:uid="{00000000-0005-0000-0000-000001000000}"/>
    <cellStyle name="Обычный 2 2" xfId="7" xr:uid="{00000000-0005-0000-0000-000002000000}"/>
    <cellStyle name="Обычный 3" xfId="1" xr:uid="{00000000-0005-0000-0000-000003000000}"/>
    <cellStyle name="Обычный 4" xfId="4" xr:uid="{00000000-0005-0000-0000-000004000000}"/>
    <cellStyle name="Обычный 5" xfId="6" xr:uid="{00000000-0005-0000-0000-000005000000}"/>
    <cellStyle name="Обычный_Лист1" xfId="5" xr:uid="{00000000-0005-0000-0000-000006000000}"/>
    <cellStyle name="Обычный_нагорная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34"/>
  <sheetViews>
    <sheetView showGridLines="0" tabSelected="1" zoomScale="85" zoomScaleNormal="85" workbookViewId="0">
      <pane xSplit="3" ySplit="7" topLeftCell="K16" activePane="bottomRight" state="frozen"/>
      <selection pane="topRight" activeCell="D1" sqref="D1"/>
      <selection pane="bottomLeft" activeCell="A8" sqref="A8"/>
      <selection pane="bottomRight" activeCell="K20" sqref="K20"/>
    </sheetView>
  </sheetViews>
  <sheetFormatPr baseColWidth="10" defaultColWidth="9" defaultRowHeight="16" outlineLevelRow="1" x14ac:dyDescent="0.2"/>
  <cols>
    <col min="1" max="1" width="10.1640625" style="87" customWidth="1"/>
    <col min="2" max="2" width="34.1640625" style="126" customWidth="1"/>
    <col min="3" max="3" width="8" style="127" customWidth="1"/>
    <col min="4" max="4" width="52.6640625" style="127" hidden="1" customWidth="1"/>
    <col min="5" max="26" width="26.5" style="128" customWidth="1"/>
    <col min="27" max="28" width="26.5" style="128" bestFit="1" customWidth="1"/>
    <col min="29" max="29" width="12" style="90" bestFit="1" customWidth="1"/>
    <col min="30" max="16384" width="9" style="87"/>
  </cols>
  <sheetData>
    <row r="1" spans="1:31" ht="44.25" customHeight="1" x14ac:dyDescent="0.2">
      <c r="A1" s="130" t="s">
        <v>1815</v>
      </c>
      <c r="B1" s="130"/>
      <c r="C1" s="130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6"/>
      <c r="AD1" s="85"/>
      <c r="AE1" s="85"/>
    </row>
    <row r="2" spans="1:31" ht="44.25" customHeight="1" x14ac:dyDescent="0.2">
      <c r="A2" s="131" t="s">
        <v>1789</v>
      </c>
      <c r="B2" s="131"/>
      <c r="C2" s="131"/>
      <c r="D2" s="88">
        <f>SUM(E2:I2)</f>
        <v>83050.900000000009</v>
      </c>
      <c r="E2" s="89">
        <v>28651.8</v>
      </c>
      <c r="F2" s="89">
        <v>22922.7</v>
      </c>
      <c r="G2" s="89">
        <v>6456.3</v>
      </c>
      <c r="H2" s="89">
        <v>7383.4</v>
      </c>
      <c r="I2" s="89">
        <v>17636.7</v>
      </c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31" ht="79.5" customHeight="1" x14ac:dyDescent="0.2">
      <c r="A3" s="132" t="s">
        <v>0</v>
      </c>
      <c r="B3" s="133"/>
      <c r="C3" s="134"/>
      <c r="D3" s="91" t="s">
        <v>146</v>
      </c>
      <c r="E3" s="92" t="s">
        <v>1785</v>
      </c>
      <c r="F3" s="92" t="s">
        <v>1790</v>
      </c>
      <c r="G3" s="92" t="s">
        <v>1791</v>
      </c>
      <c r="H3" s="92" t="s">
        <v>1792</v>
      </c>
      <c r="I3" s="92" t="s">
        <v>1793</v>
      </c>
      <c r="J3" s="92" t="s">
        <v>1794</v>
      </c>
      <c r="K3" s="92" t="s">
        <v>1795</v>
      </c>
      <c r="L3" s="92" t="s">
        <v>1812</v>
      </c>
      <c r="M3" s="92" t="s">
        <v>1796</v>
      </c>
      <c r="N3" s="92" t="s">
        <v>1811</v>
      </c>
      <c r="O3" s="92" t="s">
        <v>1810</v>
      </c>
      <c r="P3" s="92" t="s">
        <v>1797</v>
      </c>
      <c r="Q3" s="92" t="s">
        <v>1798</v>
      </c>
      <c r="R3" s="92" t="s">
        <v>1799</v>
      </c>
      <c r="S3" s="92" t="s">
        <v>1800</v>
      </c>
      <c r="T3" s="92" t="s">
        <v>1801</v>
      </c>
      <c r="U3" s="92" t="s">
        <v>1802</v>
      </c>
      <c r="V3" s="92" t="s">
        <v>1803</v>
      </c>
      <c r="W3" s="92" t="s">
        <v>1804</v>
      </c>
      <c r="X3" s="92" t="s">
        <v>1805</v>
      </c>
      <c r="Y3" s="92" t="s">
        <v>1806</v>
      </c>
      <c r="Z3" s="92" t="s">
        <v>1807</v>
      </c>
      <c r="AA3" s="92" t="s">
        <v>1808</v>
      </c>
      <c r="AB3" s="92" t="s">
        <v>1809</v>
      </c>
    </row>
    <row r="4" spans="1:31" ht="24" x14ac:dyDescent="0.2">
      <c r="A4" s="93" t="s">
        <v>1</v>
      </c>
      <c r="B4" s="94" t="s">
        <v>129</v>
      </c>
      <c r="C4" s="95" t="s">
        <v>2</v>
      </c>
      <c r="D4" s="91" t="s">
        <v>293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31" x14ac:dyDescent="0.2">
      <c r="A5" s="97" t="s">
        <v>3</v>
      </c>
      <c r="B5" s="98" t="s">
        <v>35</v>
      </c>
      <c r="C5" s="99" t="s">
        <v>4</v>
      </c>
      <c r="D5" s="91" t="s">
        <v>294</v>
      </c>
      <c r="E5" s="100">
        <v>43917</v>
      </c>
      <c r="F5" s="100">
        <v>43917</v>
      </c>
      <c r="G5" s="100">
        <v>43917</v>
      </c>
      <c r="H5" s="100">
        <v>43917</v>
      </c>
      <c r="I5" s="100">
        <v>43917</v>
      </c>
      <c r="J5" s="100">
        <v>43917</v>
      </c>
      <c r="K5" s="100">
        <v>43917</v>
      </c>
      <c r="L5" s="100">
        <v>43917</v>
      </c>
      <c r="M5" s="100">
        <v>43917</v>
      </c>
      <c r="N5" s="100">
        <v>43917</v>
      </c>
      <c r="O5" s="100">
        <v>43917</v>
      </c>
      <c r="P5" s="100">
        <v>43917</v>
      </c>
      <c r="Q5" s="100">
        <v>43917</v>
      </c>
      <c r="R5" s="100">
        <v>43917</v>
      </c>
      <c r="S5" s="100">
        <v>43917</v>
      </c>
      <c r="T5" s="100">
        <v>43917</v>
      </c>
      <c r="U5" s="100">
        <v>43917</v>
      </c>
      <c r="V5" s="100">
        <v>43917</v>
      </c>
      <c r="W5" s="100">
        <v>43917</v>
      </c>
      <c r="X5" s="100">
        <v>43917</v>
      </c>
      <c r="Y5" s="100">
        <v>43917</v>
      </c>
      <c r="Z5" s="100">
        <v>43917</v>
      </c>
      <c r="AA5" s="100">
        <v>43917</v>
      </c>
      <c r="AB5" s="100">
        <v>43917</v>
      </c>
    </row>
    <row r="6" spans="1:31" x14ac:dyDescent="0.2">
      <c r="A6" s="97" t="s">
        <v>5</v>
      </c>
      <c r="B6" s="98" t="s">
        <v>36</v>
      </c>
      <c r="C6" s="99" t="s">
        <v>4</v>
      </c>
      <c r="D6" s="91" t="s">
        <v>295</v>
      </c>
      <c r="E6" s="100">
        <v>43466</v>
      </c>
      <c r="F6" s="100">
        <v>43466</v>
      </c>
      <c r="G6" s="100">
        <v>43466</v>
      </c>
      <c r="H6" s="100">
        <v>43466</v>
      </c>
      <c r="I6" s="100">
        <v>43466</v>
      </c>
      <c r="J6" s="100">
        <v>43466</v>
      </c>
      <c r="K6" s="100">
        <v>43466</v>
      </c>
      <c r="L6" s="100">
        <v>43466</v>
      </c>
      <c r="M6" s="100">
        <v>43466</v>
      </c>
      <c r="N6" s="100">
        <v>43466</v>
      </c>
      <c r="O6" s="100">
        <v>43466</v>
      </c>
      <c r="P6" s="100">
        <v>43466</v>
      </c>
      <c r="Q6" s="100">
        <v>43466</v>
      </c>
      <c r="R6" s="100">
        <v>43466</v>
      </c>
      <c r="S6" s="100">
        <v>43466</v>
      </c>
      <c r="T6" s="100">
        <v>43466</v>
      </c>
      <c r="U6" s="100">
        <v>43466</v>
      </c>
      <c r="V6" s="100">
        <v>43466</v>
      </c>
      <c r="W6" s="100">
        <v>43466</v>
      </c>
      <c r="X6" s="100">
        <v>43466</v>
      </c>
      <c r="Y6" s="100">
        <v>43466</v>
      </c>
      <c r="Z6" s="100">
        <v>43466</v>
      </c>
      <c r="AA6" s="100">
        <v>43466</v>
      </c>
      <c r="AB6" s="100">
        <v>43466</v>
      </c>
    </row>
    <row r="7" spans="1:31" x14ac:dyDescent="0.2">
      <c r="A7" s="97" t="s">
        <v>6</v>
      </c>
      <c r="B7" s="98" t="s">
        <v>37</v>
      </c>
      <c r="C7" s="99" t="s">
        <v>4</v>
      </c>
      <c r="D7" s="91" t="s">
        <v>1788</v>
      </c>
      <c r="E7" s="100">
        <v>43830</v>
      </c>
      <c r="F7" s="100">
        <v>43830</v>
      </c>
      <c r="G7" s="100">
        <v>43830</v>
      </c>
      <c r="H7" s="100">
        <v>43830</v>
      </c>
      <c r="I7" s="100">
        <v>43830</v>
      </c>
      <c r="J7" s="100">
        <v>43830</v>
      </c>
      <c r="K7" s="100">
        <v>43830</v>
      </c>
      <c r="L7" s="100">
        <v>43830</v>
      </c>
      <c r="M7" s="100">
        <v>43830</v>
      </c>
      <c r="N7" s="100">
        <v>43830</v>
      </c>
      <c r="O7" s="100">
        <v>43830</v>
      </c>
      <c r="P7" s="100">
        <v>43830</v>
      </c>
      <c r="Q7" s="100">
        <v>43830</v>
      </c>
      <c r="R7" s="100">
        <v>43830</v>
      </c>
      <c r="S7" s="100">
        <v>43830</v>
      </c>
      <c r="T7" s="100">
        <v>43830</v>
      </c>
      <c r="U7" s="100">
        <v>43830</v>
      </c>
      <c r="V7" s="100">
        <v>43830</v>
      </c>
      <c r="W7" s="100">
        <v>43830</v>
      </c>
      <c r="X7" s="100">
        <v>43830</v>
      </c>
      <c r="Y7" s="100">
        <v>43830</v>
      </c>
      <c r="Z7" s="100">
        <v>43830</v>
      </c>
      <c r="AA7" s="100">
        <v>43830</v>
      </c>
      <c r="AB7" s="100">
        <v>43830</v>
      </c>
    </row>
    <row r="8" spans="1:31" s="104" customFormat="1" ht="53.25" customHeight="1" x14ac:dyDescent="0.2">
      <c r="A8" s="129" t="s">
        <v>41</v>
      </c>
      <c r="B8" s="129"/>
      <c r="C8" s="129"/>
      <c r="D8" s="101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3"/>
    </row>
    <row r="9" spans="1:31" ht="84" x14ac:dyDescent="0.2">
      <c r="A9" s="97" t="s">
        <v>7</v>
      </c>
      <c r="B9" s="98" t="s">
        <v>42</v>
      </c>
      <c r="C9" s="99" t="s">
        <v>38</v>
      </c>
      <c r="D9" s="101" t="s">
        <v>147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</row>
    <row r="10" spans="1:31" ht="84" x14ac:dyDescent="0.2">
      <c r="A10" s="97" t="s">
        <v>8</v>
      </c>
      <c r="B10" s="98" t="s">
        <v>43</v>
      </c>
      <c r="C10" s="99" t="s">
        <v>38</v>
      </c>
      <c r="D10" s="101" t="s">
        <v>148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</row>
    <row r="11" spans="1:31" ht="70" x14ac:dyDescent="0.2">
      <c r="A11" s="97" t="s">
        <v>9</v>
      </c>
      <c r="B11" s="98" t="s">
        <v>44</v>
      </c>
      <c r="C11" s="99" t="s">
        <v>38</v>
      </c>
      <c r="D11" s="101" t="s">
        <v>149</v>
      </c>
      <c r="E11" s="83">
        <v>735957.74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600831.75</v>
      </c>
      <c r="U11" s="83">
        <v>11264.52</v>
      </c>
      <c r="V11" s="83">
        <v>6982.1</v>
      </c>
      <c r="W11" s="83">
        <v>7686.25</v>
      </c>
      <c r="X11" s="83">
        <v>125680.4</v>
      </c>
      <c r="Y11" s="83">
        <v>160819.76999999999</v>
      </c>
      <c r="Z11" s="83">
        <v>501157.09</v>
      </c>
      <c r="AA11" s="83">
        <v>23897.23</v>
      </c>
      <c r="AB11" s="83">
        <v>57687.85</v>
      </c>
    </row>
    <row r="12" spans="1:31" ht="56" x14ac:dyDescent="0.2">
      <c r="A12" s="97" t="s">
        <v>10</v>
      </c>
      <c r="B12" s="98" t="s">
        <v>45</v>
      </c>
      <c r="C12" s="99" t="s">
        <v>38</v>
      </c>
      <c r="D12" s="101" t="s">
        <v>150</v>
      </c>
      <c r="E12" s="83">
        <v>7642546.5899999999</v>
      </c>
      <c r="F12" s="83">
        <f>4639183.44/1.18+2488671.1/1.18</f>
        <v>6040554.6949152555</v>
      </c>
      <c r="G12" s="83">
        <v>1980064.56</v>
      </c>
      <c r="H12" s="83">
        <v>1397358.19</v>
      </c>
      <c r="I12" s="83">
        <v>1594003.34</v>
      </c>
      <c r="J12" s="83">
        <v>871479.08</v>
      </c>
      <c r="K12" s="83">
        <v>141989.87</v>
      </c>
      <c r="L12" s="83">
        <v>0</v>
      </c>
      <c r="M12" s="83">
        <v>103493.11</v>
      </c>
      <c r="N12" s="83">
        <v>0</v>
      </c>
      <c r="O12" s="83">
        <v>0</v>
      </c>
      <c r="P12" s="83">
        <v>116744.61</v>
      </c>
      <c r="Q12" s="83">
        <v>2166756.65</v>
      </c>
      <c r="R12" s="83">
        <v>2774201.7</v>
      </c>
      <c r="S12" s="83">
        <v>4266193.57</v>
      </c>
      <c r="T12" s="83">
        <v>6734099.8600000003</v>
      </c>
      <c r="U12" s="83">
        <v>2684189.19</v>
      </c>
      <c r="V12" s="83">
        <v>2206076.2999999998</v>
      </c>
      <c r="W12" s="83">
        <v>3192501.21</v>
      </c>
      <c r="X12" s="83">
        <v>1224992.73</v>
      </c>
      <c r="Y12" s="83">
        <v>2168554.15</v>
      </c>
      <c r="Z12" s="83">
        <v>5027731.83</v>
      </c>
      <c r="AA12" s="83">
        <v>2637267.88</v>
      </c>
      <c r="AB12" s="83">
        <v>4814112.47</v>
      </c>
    </row>
    <row r="13" spans="1:31" ht="70" x14ac:dyDescent="0.2">
      <c r="A13" s="97" t="s">
        <v>11</v>
      </c>
      <c r="B13" s="106" t="s">
        <v>130</v>
      </c>
      <c r="C13" s="99" t="s">
        <v>38</v>
      </c>
      <c r="D13" s="101" t="s">
        <v>151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</row>
    <row r="14" spans="1:31" ht="54.75" customHeight="1" x14ac:dyDescent="0.2">
      <c r="A14" s="97" t="s">
        <v>12</v>
      </c>
      <c r="B14" s="106" t="s">
        <v>131</v>
      </c>
      <c r="C14" s="99" t="s">
        <v>38</v>
      </c>
      <c r="D14" s="101" t="s">
        <v>152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</row>
    <row r="15" spans="1:31" ht="70" x14ac:dyDescent="0.2">
      <c r="A15" s="97" t="s">
        <v>13</v>
      </c>
      <c r="B15" s="106" t="s">
        <v>132</v>
      </c>
      <c r="C15" s="99" t="s">
        <v>38</v>
      </c>
      <c r="D15" s="101" t="s">
        <v>153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</row>
    <row r="16" spans="1:31" ht="56" x14ac:dyDescent="0.2">
      <c r="A16" s="97" t="s">
        <v>14</v>
      </c>
      <c r="B16" s="98" t="s">
        <v>46</v>
      </c>
      <c r="C16" s="99" t="s">
        <v>38</v>
      </c>
      <c r="D16" s="101" t="s">
        <v>154</v>
      </c>
      <c r="E16" s="83">
        <f>SUM(E17:E21)</f>
        <v>7508408.8700000001</v>
      </c>
      <c r="F16" s="83">
        <f t="shared" ref="F16:AB16" si="0">SUM(F17:F21)</f>
        <v>6040554.6949152555</v>
      </c>
      <c r="G16" s="83">
        <f t="shared" si="0"/>
        <v>1380008.98</v>
      </c>
      <c r="H16" s="83">
        <f t="shared" si="0"/>
        <v>998731.03999999992</v>
      </c>
      <c r="I16" s="83">
        <f t="shared" si="0"/>
        <v>1108345.0900000001</v>
      </c>
      <c r="J16" s="83">
        <f t="shared" si="0"/>
        <v>629175.82999999996</v>
      </c>
      <c r="K16" s="83">
        <f t="shared" si="0"/>
        <v>28183.709999999992</v>
      </c>
      <c r="L16" s="83">
        <f t="shared" ref="L16" si="1">SUM(L17:L21)</f>
        <v>0</v>
      </c>
      <c r="M16" s="83">
        <f t="shared" si="0"/>
        <v>12341.479999999996</v>
      </c>
      <c r="N16" s="83">
        <f t="shared" ref="N16:O16" si="2">SUM(N17:N21)</f>
        <v>0</v>
      </c>
      <c r="O16" s="83">
        <f t="shared" si="2"/>
        <v>0</v>
      </c>
      <c r="P16" s="83">
        <f t="shared" si="0"/>
        <v>19551.309999999998</v>
      </c>
      <c r="Q16" s="83">
        <f t="shared" si="0"/>
        <v>1817565.8299999998</v>
      </c>
      <c r="R16" s="83">
        <f t="shared" si="0"/>
        <v>2357104.2600000002</v>
      </c>
      <c r="S16" s="83">
        <f t="shared" si="0"/>
        <v>3669172.0600000005</v>
      </c>
      <c r="T16" s="83">
        <f t="shared" si="0"/>
        <v>6621261.0100000007</v>
      </c>
      <c r="U16" s="83">
        <f t="shared" si="0"/>
        <v>2335485.36</v>
      </c>
      <c r="V16" s="83">
        <f t="shared" si="0"/>
        <v>1934277.43</v>
      </c>
      <c r="W16" s="83">
        <f t="shared" si="0"/>
        <v>2826175.15</v>
      </c>
      <c r="X16" s="83">
        <f t="shared" si="0"/>
        <v>1195141.75</v>
      </c>
      <c r="Y16" s="83">
        <f t="shared" si="0"/>
        <v>2084581.8599999999</v>
      </c>
      <c r="Z16" s="83">
        <f t="shared" si="0"/>
        <v>4998379.17</v>
      </c>
      <c r="AA16" s="83">
        <f t="shared" si="0"/>
        <v>2349097.52</v>
      </c>
      <c r="AB16" s="83">
        <f t="shared" si="0"/>
        <v>4353474.93</v>
      </c>
    </row>
    <row r="17" spans="1:29" ht="84" x14ac:dyDescent="0.2">
      <c r="A17" s="97" t="s">
        <v>15</v>
      </c>
      <c r="B17" s="98" t="s">
        <v>133</v>
      </c>
      <c r="C17" s="99" t="s">
        <v>38</v>
      </c>
      <c r="D17" s="101" t="s">
        <v>155</v>
      </c>
      <c r="E17" s="83">
        <f t="shared" ref="E17:I17" si="3">E11+E12-E25-E20</f>
        <v>7456318.8700000001</v>
      </c>
      <c r="F17" s="83">
        <f t="shared" si="3"/>
        <v>6040554.6949152555</v>
      </c>
      <c r="G17" s="83">
        <f t="shared" si="3"/>
        <v>1338336.98</v>
      </c>
      <c r="H17" s="83">
        <f t="shared" si="3"/>
        <v>957059.03999999992</v>
      </c>
      <c r="I17" s="83">
        <f t="shared" si="3"/>
        <v>1056255.0900000001</v>
      </c>
      <c r="J17" s="83">
        <f>J11+J12-J25-J20</f>
        <v>597921.82999999996</v>
      </c>
      <c r="K17" s="83">
        <f t="shared" ref="K17:AB17" si="4">K11+K12-K25-K20</f>
        <v>28183.709999999992</v>
      </c>
      <c r="L17" s="83">
        <f t="shared" ref="L17" si="5">L11+L12-L25-L20</f>
        <v>0</v>
      </c>
      <c r="M17" s="83">
        <f t="shared" si="4"/>
        <v>12341.479999999996</v>
      </c>
      <c r="N17" s="83">
        <f t="shared" ref="N17:O17" si="6">N11+N12-N25-N20</f>
        <v>0</v>
      </c>
      <c r="O17" s="83">
        <f t="shared" si="6"/>
        <v>0</v>
      </c>
      <c r="P17" s="83">
        <f t="shared" si="4"/>
        <v>19551.309999999998</v>
      </c>
      <c r="Q17" s="83">
        <f t="shared" si="4"/>
        <v>1781319.8299999998</v>
      </c>
      <c r="R17" s="83">
        <f t="shared" si="4"/>
        <v>2320858.2600000002</v>
      </c>
      <c r="S17" s="83">
        <f t="shared" si="4"/>
        <v>3608762.0600000005</v>
      </c>
      <c r="T17" s="83">
        <f t="shared" si="4"/>
        <v>6579589.0100000007</v>
      </c>
      <c r="U17" s="83">
        <f t="shared" si="4"/>
        <v>2309657.36</v>
      </c>
      <c r="V17" s="83">
        <f t="shared" si="4"/>
        <v>1898031.43</v>
      </c>
      <c r="W17" s="83">
        <f t="shared" si="4"/>
        <v>2777847.15</v>
      </c>
      <c r="X17" s="83">
        <f t="shared" si="4"/>
        <v>1170977.75</v>
      </c>
      <c r="Y17" s="83">
        <f t="shared" si="4"/>
        <v>2060417.8599999999</v>
      </c>
      <c r="Z17" s="83">
        <f t="shared" si="4"/>
        <v>4937969.17</v>
      </c>
      <c r="AA17" s="83">
        <f t="shared" si="4"/>
        <v>2312851.52</v>
      </c>
      <c r="AB17" s="83">
        <f t="shared" si="4"/>
        <v>4314732.93</v>
      </c>
    </row>
    <row r="18" spans="1:29" ht="98" x14ac:dyDescent="0.2">
      <c r="A18" s="97" t="s">
        <v>16</v>
      </c>
      <c r="B18" s="106" t="s">
        <v>134</v>
      </c>
      <c r="C18" s="99" t="s">
        <v>38</v>
      </c>
      <c r="D18" s="101" t="s">
        <v>156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</row>
    <row r="19" spans="1:29" ht="84" x14ac:dyDescent="0.2">
      <c r="A19" s="97" t="s">
        <v>17</v>
      </c>
      <c r="B19" s="106" t="s">
        <v>135</v>
      </c>
      <c r="C19" s="99" t="s">
        <v>38</v>
      </c>
      <c r="D19" s="101" t="s">
        <v>157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</row>
    <row r="20" spans="1:29" ht="84" x14ac:dyDescent="0.2">
      <c r="A20" s="97" t="s">
        <v>18</v>
      </c>
      <c r="B20" s="106" t="s">
        <v>136</v>
      </c>
      <c r="C20" s="99" t="s">
        <v>38</v>
      </c>
      <c r="D20" s="101" t="s">
        <v>158</v>
      </c>
      <c r="E20" s="83">
        <v>52090</v>
      </c>
      <c r="F20" s="83">
        <v>0</v>
      </c>
      <c r="G20" s="83">
        <v>41672</v>
      </c>
      <c r="H20" s="83">
        <v>41672</v>
      </c>
      <c r="I20" s="83">
        <v>52090</v>
      </c>
      <c r="J20" s="83">
        <v>31254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36246</v>
      </c>
      <c r="R20" s="83">
        <v>36246</v>
      </c>
      <c r="S20" s="83">
        <v>60410</v>
      </c>
      <c r="T20" s="83">
        <v>41672</v>
      </c>
      <c r="U20" s="83">
        <v>25828</v>
      </c>
      <c r="V20" s="83">
        <v>36246</v>
      </c>
      <c r="W20" s="83">
        <v>48328</v>
      </c>
      <c r="X20" s="83">
        <v>24164</v>
      </c>
      <c r="Y20" s="83">
        <v>24164</v>
      </c>
      <c r="Z20" s="83">
        <v>60410</v>
      </c>
      <c r="AA20" s="83">
        <v>36246</v>
      </c>
      <c r="AB20" s="83">
        <v>38742</v>
      </c>
    </row>
    <row r="21" spans="1:29" ht="84" x14ac:dyDescent="0.2">
      <c r="A21" s="97" t="s">
        <v>19</v>
      </c>
      <c r="B21" s="106" t="s">
        <v>159</v>
      </c>
      <c r="C21" s="99" t="s">
        <v>38</v>
      </c>
      <c r="D21" s="101" t="s">
        <v>160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</row>
    <row r="22" spans="1:29" ht="70" x14ac:dyDescent="0.2">
      <c r="A22" s="97" t="s">
        <v>20</v>
      </c>
      <c r="B22" s="98" t="s">
        <v>47</v>
      </c>
      <c r="C22" s="99" t="s">
        <v>38</v>
      </c>
      <c r="D22" s="101" t="s">
        <v>161</v>
      </c>
      <c r="E22" s="83">
        <f>E16</f>
        <v>7508408.8700000001</v>
      </c>
      <c r="F22" s="83">
        <f t="shared" ref="F22:AB22" si="7">F16</f>
        <v>6040554.6949152555</v>
      </c>
      <c r="G22" s="83">
        <f t="shared" si="7"/>
        <v>1380008.98</v>
      </c>
      <c r="H22" s="83">
        <f t="shared" si="7"/>
        <v>998731.03999999992</v>
      </c>
      <c r="I22" s="83">
        <f t="shared" si="7"/>
        <v>1108345.0900000001</v>
      </c>
      <c r="J22" s="83">
        <f t="shared" si="7"/>
        <v>629175.82999999996</v>
      </c>
      <c r="K22" s="83">
        <f t="shared" si="7"/>
        <v>28183.709999999992</v>
      </c>
      <c r="L22" s="83">
        <f t="shared" ref="L22" si="8">L16</f>
        <v>0</v>
      </c>
      <c r="M22" s="83">
        <f t="shared" si="7"/>
        <v>12341.479999999996</v>
      </c>
      <c r="N22" s="83">
        <f t="shared" ref="N22:O22" si="9">N16</f>
        <v>0</v>
      </c>
      <c r="O22" s="83">
        <f t="shared" si="9"/>
        <v>0</v>
      </c>
      <c r="P22" s="83">
        <f t="shared" si="7"/>
        <v>19551.309999999998</v>
      </c>
      <c r="Q22" s="83">
        <f t="shared" si="7"/>
        <v>1817565.8299999998</v>
      </c>
      <c r="R22" s="83">
        <f t="shared" si="7"/>
        <v>2357104.2600000002</v>
      </c>
      <c r="S22" s="83">
        <f t="shared" si="7"/>
        <v>3669172.0600000005</v>
      </c>
      <c r="T22" s="83">
        <f t="shared" si="7"/>
        <v>6621261.0100000007</v>
      </c>
      <c r="U22" s="83">
        <f t="shared" si="7"/>
        <v>2335485.36</v>
      </c>
      <c r="V22" s="83">
        <f t="shared" si="7"/>
        <v>1934277.43</v>
      </c>
      <c r="W22" s="83">
        <f t="shared" si="7"/>
        <v>2826175.15</v>
      </c>
      <c r="X22" s="83">
        <f t="shared" si="7"/>
        <v>1195141.75</v>
      </c>
      <c r="Y22" s="83">
        <f t="shared" si="7"/>
        <v>2084581.8599999999</v>
      </c>
      <c r="Z22" s="83">
        <f t="shared" si="7"/>
        <v>4998379.17</v>
      </c>
      <c r="AA22" s="83">
        <f t="shared" si="7"/>
        <v>2349097.52</v>
      </c>
      <c r="AB22" s="83">
        <f t="shared" si="7"/>
        <v>4353474.93</v>
      </c>
    </row>
    <row r="23" spans="1:29" ht="70" x14ac:dyDescent="0.2">
      <c r="A23" s="97" t="s">
        <v>21</v>
      </c>
      <c r="B23" s="98" t="s">
        <v>48</v>
      </c>
      <c r="C23" s="99" t="s">
        <v>38</v>
      </c>
      <c r="D23" s="101" t="s">
        <v>162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</row>
    <row r="24" spans="1:29" ht="84" x14ac:dyDescent="0.2">
      <c r="A24" s="97" t="s">
        <v>22</v>
      </c>
      <c r="B24" s="98" t="s">
        <v>49</v>
      </c>
      <c r="C24" s="99" t="s">
        <v>38</v>
      </c>
      <c r="D24" s="101" t="s">
        <v>163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</row>
    <row r="25" spans="1:29" ht="56" x14ac:dyDescent="0.2">
      <c r="A25" s="97" t="s">
        <v>23</v>
      </c>
      <c r="B25" s="98" t="s">
        <v>50</v>
      </c>
      <c r="C25" s="99" t="s">
        <v>38</v>
      </c>
      <c r="D25" s="101" t="s">
        <v>164</v>
      </c>
      <c r="E25" s="83">
        <v>870095.46</v>
      </c>
      <c r="F25" s="83">
        <v>0</v>
      </c>
      <c r="G25" s="83">
        <v>600055.57999999996</v>
      </c>
      <c r="H25" s="83">
        <v>398627.15</v>
      </c>
      <c r="I25" s="83">
        <v>485658.25</v>
      </c>
      <c r="J25" s="83">
        <v>242303.25</v>
      </c>
      <c r="K25" s="83">
        <v>113806.16</v>
      </c>
      <c r="L25" s="83">
        <v>0</v>
      </c>
      <c r="M25" s="83">
        <v>91151.63</v>
      </c>
      <c r="N25" s="83">
        <v>0</v>
      </c>
      <c r="O25" s="83">
        <v>0</v>
      </c>
      <c r="P25" s="83">
        <v>97193.3</v>
      </c>
      <c r="Q25" s="83">
        <v>349190.82</v>
      </c>
      <c r="R25" s="83">
        <v>417097.44</v>
      </c>
      <c r="S25" s="83">
        <v>597021.51</v>
      </c>
      <c r="T25" s="83">
        <v>713670.6</v>
      </c>
      <c r="U25" s="83">
        <v>359968.35</v>
      </c>
      <c r="V25" s="83">
        <v>278780.96999999997</v>
      </c>
      <c r="W25" s="83">
        <v>374012.31</v>
      </c>
      <c r="X25" s="83">
        <v>155531.38</v>
      </c>
      <c r="Y25" s="83">
        <v>244792.06</v>
      </c>
      <c r="Z25" s="83">
        <v>530509.75</v>
      </c>
      <c r="AA25" s="83">
        <v>312067.59000000003</v>
      </c>
      <c r="AB25" s="83">
        <v>518325.39</v>
      </c>
    </row>
    <row r="26" spans="1:29" ht="43.5" customHeight="1" x14ac:dyDescent="0.2">
      <c r="A26" s="129" t="s">
        <v>137</v>
      </c>
      <c r="B26" s="129"/>
      <c r="C26" s="129"/>
      <c r="D26" s="101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</row>
    <row r="27" spans="1:29" s="111" customFormat="1" ht="84" x14ac:dyDescent="0.15">
      <c r="A27" s="108" t="s">
        <v>202</v>
      </c>
      <c r="B27" s="94" t="s">
        <v>39</v>
      </c>
      <c r="C27" s="99" t="s">
        <v>4</v>
      </c>
      <c r="D27" s="101" t="s">
        <v>216</v>
      </c>
      <c r="E27" s="109" t="s">
        <v>353</v>
      </c>
      <c r="F27" s="96" t="s">
        <v>353</v>
      </c>
      <c r="G27" s="96" t="s">
        <v>353</v>
      </c>
      <c r="H27" s="96" t="s">
        <v>353</v>
      </c>
      <c r="I27" s="96" t="s">
        <v>353</v>
      </c>
      <c r="J27" s="96" t="s">
        <v>353</v>
      </c>
      <c r="K27" s="96" t="s">
        <v>353</v>
      </c>
      <c r="L27" s="96" t="s">
        <v>353</v>
      </c>
      <c r="M27" s="96" t="s">
        <v>353</v>
      </c>
      <c r="N27" s="96" t="s">
        <v>353</v>
      </c>
      <c r="O27" s="96" t="s">
        <v>353</v>
      </c>
      <c r="P27" s="96" t="s">
        <v>353</v>
      </c>
      <c r="Q27" s="96" t="s">
        <v>353</v>
      </c>
      <c r="R27" s="96" t="s">
        <v>353</v>
      </c>
      <c r="S27" s="96" t="s">
        <v>353</v>
      </c>
      <c r="T27" s="96" t="s">
        <v>353</v>
      </c>
      <c r="U27" s="96" t="s">
        <v>353</v>
      </c>
      <c r="V27" s="96" t="s">
        <v>353</v>
      </c>
      <c r="W27" s="96" t="s">
        <v>353</v>
      </c>
      <c r="X27" s="96" t="s">
        <v>353</v>
      </c>
      <c r="Y27" s="96" t="s">
        <v>353</v>
      </c>
      <c r="Z27" s="96" t="s">
        <v>353</v>
      </c>
      <c r="AA27" s="96" t="s">
        <v>353</v>
      </c>
      <c r="AB27" s="96" t="s">
        <v>353</v>
      </c>
      <c r="AC27" s="110"/>
    </row>
    <row r="28" spans="1:29" s="114" customFormat="1" ht="28" x14ac:dyDescent="0.15">
      <c r="A28" s="97" t="s">
        <v>203</v>
      </c>
      <c r="B28" s="99" t="s">
        <v>51</v>
      </c>
      <c r="C28" s="99" t="s">
        <v>38</v>
      </c>
      <c r="D28" s="91" t="s">
        <v>217</v>
      </c>
      <c r="E28" s="112" t="s">
        <v>1786</v>
      </c>
      <c r="F28" s="112" t="s">
        <v>1786</v>
      </c>
      <c r="G28" s="112" t="s">
        <v>1786</v>
      </c>
      <c r="H28" s="112" t="s">
        <v>1786</v>
      </c>
      <c r="I28" s="112" t="s">
        <v>1786</v>
      </c>
      <c r="J28" s="112" t="s">
        <v>1786</v>
      </c>
      <c r="K28" s="112" t="s">
        <v>1786</v>
      </c>
      <c r="L28" s="112" t="s">
        <v>1786</v>
      </c>
      <c r="M28" s="112" t="s">
        <v>1786</v>
      </c>
      <c r="N28" s="112" t="s">
        <v>1786</v>
      </c>
      <c r="O28" s="112" t="s">
        <v>1786</v>
      </c>
      <c r="P28" s="112" t="s">
        <v>1786</v>
      </c>
      <c r="Q28" s="112" t="s">
        <v>1786</v>
      </c>
      <c r="R28" s="112" t="s">
        <v>1786</v>
      </c>
      <c r="S28" s="112" t="s">
        <v>1786</v>
      </c>
      <c r="T28" s="112" t="s">
        <v>1786</v>
      </c>
      <c r="U28" s="112" t="s">
        <v>1786</v>
      </c>
      <c r="V28" s="112" t="s">
        <v>1786</v>
      </c>
      <c r="W28" s="112" t="s">
        <v>1786</v>
      </c>
      <c r="X28" s="112" t="s">
        <v>1786</v>
      </c>
      <c r="Y28" s="112" t="s">
        <v>1786</v>
      </c>
      <c r="Z28" s="112" t="s">
        <v>1786</v>
      </c>
      <c r="AA28" s="112" t="s">
        <v>1786</v>
      </c>
      <c r="AB28" s="112" t="s">
        <v>1786</v>
      </c>
      <c r="AC28" s="113"/>
    </row>
    <row r="29" spans="1:29" s="111" customFormat="1" ht="126" x14ac:dyDescent="0.15">
      <c r="A29" s="96" t="s">
        <v>165</v>
      </c>
      <c r="B29" s="94" t="s">
        <v>52</v>
      </c>
      <c r="C29" s="99" t="s">
        <v>4</v>
      </c>
      <c r="D29" s="101" t="s">
        <v>218</v>
      </c>
      <c r="E29" s="97" t="s">
        <v>354</v>
      </c>
      <c r="F29" s="97" t="s">
        <v>354</v>
      </c>
      <c r="G29" s="97" t="s">
        <v>354</v>
      </c>
      <c r="H29" s="97" t="s">
        <v>354</v>
      </c>
      <c r="I29" s="97" t="s">
        <v>354</v>
      </c>
      <c r="J29" s="97" t="s">
        <v>354</v>
      </c>
      <c r="K29" s="97" t="s">
        <v>354</v>
      </c>
      <c r="L29" s="97" t="s">
        <v>354</v>
      </c>
      <c r="M29" s="97" t="s">
        <v>354</v>
      </c>
      <c r="N29" s="97" t="s">
        <v>354</v>
      </c>
      <c r="O29" s="97" t="s">
        <v>354</v>
      </c>
      <c r="P29" s="97" t="s">
        <v>354</v>
      </c>
      <c r="Q29" s="97" t="s">
        <v>354</v>
      </c>
      <c r="R29" s="97" t="s">
        <v>354</v>
      </c>
      <c r="S29" s="97" t="s">
        <v>354</v>
      </c>
      <c r="T29" s="97" t="s">
        <v>354</v>
      </c>
      <c r="U29" s="97" t="s">
        <v>354</v>
      </c>
      <c r="V29" s="97" t="s">
        <v>354</v>
      </c>
      <c r="W29" s="97" t="s">
        <v>354</v>
      </c>
      <c r="X29" s="97" t="s">
        <v>354</v>
      </c>
      <c r="Y29" s="97" t="s">
        <v>354</v>
      </c>
      <c r="Z29" s="97" t="s">
        <v>354</v>
      </c>
      <c r="AA29" s="97" t="s">
        <v>354</v>
      </c>
      <c r="AB29" s="97" t="s">
        <v>354</v>
      </c>
      <c r="AC29" s="110"/>
    </row>
    <row r="30" spans="1:29" s="111" customFormat="1" ht="28" x14ac:dyDescent="0.15">
      <c r="A30" s="115" t="s">
        <v>166</v>
      </c>
      <c r="B30" s="116" t="s">
        <v>53</v>
      </c>
      <c r="C30" s="99" t="s">
        <v>4</v>
      </c>
      <c r="D30" s="101" t="s">
        <v>201</v>
      </c>
      <c r="E30" s="97" t="s">
        <v>355</v>
      </c>
      <c r="F30" s="97" t="s">
        <v>355</v>
      </c>
      <c r="G30" s="97" t="s">
        <v>355</v>
      </c>
      <c r="H30" s="97" t="s">
        <v>355</v>
      </c>
      <c r="I30" s="97" t="s">
        <v>355</v>
      </c>
      <c r="J30" s="97" t="s">
        <v>355</v>
      </c>
      <c r="K30" s="97" t="s">
        <v>355</v>
      </c>
      <c r="L30" s="97" t="s">
        <v>355</v>
      </c>
      <c r="M30" s="97" t="s">
        <v>355</v>
      </c>
      <c r="N30" s="97" t="s">
        <v>355</v>
      </c>
      <c r="O30" s="97" t="s">
        <v>355</v>
      </c>
      <c r="P30" s="97" t="s">
        <v>355</v>
      </c>
      <c r="Q30" s="97" t="s">
        <v>355</v>
      </c>
      <c r="R30" s="97" t="s">
        <v>355</v>
      </c>
      <c r="S30" s="97" t="s">
        <v>355</v>
      </c>
      <c r="T30" s="97" t="s">
        <v>355</v>
      </c>
      <c r="U30" s="97" t="s">
        <v>355</v>
      </c>
      <c r="V30" s="97" t="s">
        <v>355</v>
      </c>
      <c r="W30" s="97" t="s">
        <v>355</v>
      </c>
      <c r="X30" s="97" t="s">
        <v>355</v>
      </c>
      <c r="Y30" s="97" t="s">
        <v>355</v>
      </c>
      <c r="Z30" s="97" t="s">
        <v>355</v>
      </c>
      <c r="AA30" s="97" t="s">
        <v>355</v>
      </c>
      <c r="AB30" s="97" t="s">
        <v>355</v>
      </c>
      <c r="AC30" s="110"/>
    </row>
    <row r="31" spans="1:29" s="111" customFormat="1" ht="14" x14ac:dyDescent="0.15">
      <c r="A31" s="97" t="s">
        <v>167</v>
      </c>
      <c r="B31" s="116" t="s">
        <v>2</v>
      </c>
      <c r="C31" s="99" t="s">
        <v>4</v>
      </c>
      <c r="D31" s="101" t="s">
        <v>201</v>
      </c>
      <c r="E31" s="102" t="s">
        <v>356</v>
      </c>
      <c r="F31" s="102" t="s">
        <v>356</v>
      </c>
      <c r="G31" s="102" t="s">
        <v>356</v>
      </c>
      <c r="H31" s="102" t="s">
        <v>356</v>
      </c>
      <c r="I31" s="102" t="s">
        <v>356</v>
      </c>
      <c r="J31" s="102" t="s">
        <v>356</v>
      </c>
      <c r="K31" s="102" t="s">
        <v>356</v>
      </c>
      <c r="L31" s="102" t="s">
        <v>356</v>
      </c>
      <c r="M31" s="102" t="s">
        <v>356</v>
      </c>
      <c r="N31" s="102" t="s">
        <v>356</v>
      </c>
      <c r="O31" s="102" t="s">
        <v>356</v>
      </c>
      <c r="P31" s="102" t="s">
        <v>356</v>
      </c>
      <c r="Q31" s="102" t="s">
        <v>356</v>
      </c>
      <c r="R31" s="102" t="s">
        <v>356</v>
      </c>
      <c r="S31" s="102" t="s">
        <v>356</v>
      </c>
      <c r="T31" s="102" t="s">
        <v>356</v>
      </c>
      <c r="U31" s="102" t="s">
        <v>356</v>
      </c>
      <c r="V31" s="102" t="s">
        <v>356</v>
      </c>
      <c r="W31" s="102" t="s">
        <v>356</v>
      </c>
      <c r="X31" s="102" t="s">
        <v>356</v>
      </c>
      <c r="Y31" s="102" t="s">
        <v>356</v>
      </c>
      <c r="Z31" s="102" t="s">
        <v>356</v>
      </c>
      <c r="AA31" s="102" t="s">
        <v>356</v>
      </c>
      <c r="AB31" s="102" t="s">
        <v>356</v>
      </c>
      <c r="AC31" s="110"/>
    </row>
    <row r="32" spans="1:29" s="114" customFormat="1" ht="14" x14ac:dyDescent="0.15">
      <c r="A32" s="97" t="s">
        <v>168</v>
      </c>
      <c r="B32" s="99" t="s">
        <v>54</v>
      </c>
      <c r="C32" s="99" t="s">
        <v>38</v>
      </c>
      <c r="D32" s="91" t="s">
        <v>201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3"/>
    </row>
    <row r="33" spans="1:29" s="111" customFormat="1" ht="84" x14ac:dyDescent="0.15">
      <c r="A33" s="108" t="s">
        <v>202</v>
      </c>
      <c r="B33" s="94" t="s">
        <v>39</v>
      </c>
      <c r="C33" s="99" t="s">
        <v>4</v>
      </c>
      <c r="D33" s="101" t="s">
        <v>216</v>
      </c>
      <c r="E33" s="96" t="s">
        <v>357</v>
      </c>
      <c r="F33" s="96" t="s">
        <v>357</v>
      </c>
      <c r="G33" s="96" t="s">
        <v>357</v>
      </c>
      <c r="H33" s="96" t="s">
        <v>357</v>
      </c>
      <c r="I33" s="96" t="s">
        <v>357</v>
      </c>
      <c r="J33" s="96" t="s">
        <v>357</v>
      </c>
      <c r="K33" s="96" t="s">
        <v>357</v>
      </c>
      <c r="L33" s="96" t="s">
        <v>357</v>
      </c>
      <c r="M33" s="96" t="s">
        <v>357</v>
      </c>
      <c r="N33" s="96" t="s">
        <v>357</v>
      </c>
      <c r="O33" s="96" t="s">
        <v>357</v>
      </c>
      <c r="P33" s="96" t="s">
        <v>357</v>
      </c>
      <c r="Q33" s="96" t="s">
        <v>357</v>
      </c>
      <c r="R33" s="96" t="s">
        <v>357</v>
      </c>
      <c r="S33" s="96" t="s">
        <v>357</v>
      </c>
      <c r="T33" s="96" t="s">
        <v>357</v>
      </c>
      <c r="U33" s="96" t="s">
        <v>357</v>
      </c>
      <c r="V33" s="96" t="s">
        <v>357</v>
      </c>
      <c r="W33" s="96" t="s">
        <v>357</v>
      </c>
      <c r="X33" s="96" t="s">
        <v>357</v>
      </c>
      <c r="Y33" s="96" t="s">
        <v>357</v>
      </c>
      <c r="Z33" s="96" t="s">
        <v>357</v>
      </c>
      <c r="AA33" s="96" t="s">
        <v>357</v>
      </c>
      <c r="AB33" s="96" t="s">
        <v>357</v>
      </c>
      <c r="AC33" s="110"/>
    </row>
    <row r="34" spans="1:29" s="111" customFormat="1" ht="28" x14ac:dyDescent="0.15">
      <c r="A34" s="97" t="s">
        <v>203</v>
      </c>
      <c r="B34" s="116" t="s">
        <v>51</v>
      </c>
      <c r="C34" s="99" t="s">
        <v>38</v>
      </c>
      <c r="D34" s="101" t="s">
        <v>217</v>
      </c>
      <c r="E34" s="112">
        <v>193967</v>
      </c>
      <c r="F34" s="112">
        <v>382</v>
      </c>
      <c r="G34" s="112">
        <v>6283</v>
      </c>
      <c r="H34" s="112">
        <v>4320</v>
      </c>
      <c r="I34" s="112">
        <v>4892</v>
      </c>
      <c r="J34" s="112">
        <v>3750</v>
      </c>
      <c r="K34" s="112">
        <v>1018</v>
      </c>
      <c r="L34" s="112">
        <v>0</v>
      </c>
      <c r="M34" s="112">
        <v>1061</v>
      </c>
      <c r="N34" s="112">
        <v>0</v>
      </c>
      <c r="O34" s="112">
        <v>0</v>
      </c>
      <c r="P34" s="112">
        <v>755</v>
      </c>
      <c r="Q34" s="112">
        <v>6653</v>
      </c>
      <c r="R34" s="112">
        <v>6889</v>
      </c>
      <c r="S34" s="112">
        <v>16774</v>
      </c>
      <c r="T34" s="112">
        <v>197314</v>
      </c>
      <c r="U34" s="112">
        <v>8349</v>
      </c>
      <c r="V34" s="112">
        <v>8340</v>
      </c>
      <c r="W34" s="112">
        <v>11762</v>
      </c>
      <c r="X34" s="112">
        <v>6948</v>
      </c>
      <c r="Y34" s="112">
        <v>8064</v>
      </c>
      <c r="Z34" s="112">
        <v>8923</v>
      </c>
      <c r="AA34" s="112">
        <v>7499</v>
      </c>
      <c r="AB34" s="112">
        <v>7796</v>
      </c>
      <c r="AC34" s="117">
        <f>SUM(E34:AB34)</f>
        <v>511739</v>
      </c>
    </row>
    <row r="35" spans="1:29" s="111" customFormat="1" ht="140" x14ac:dyDescent="0.15">
      <c r="A35" s="109" t="s">
        <v>204</v>
      </c>
      <c r="B35" s="94" t="s">
        <v>52</v>
      </c>
      <c r="C35" s="99" t="s">
        <v>4</v>
      </c>
      <c r="D35" s="101" t="s">
        <v>218</v>
      </c>
      <c r="E35" s="97" t="s">
        <v>358</v>
      </c>
      <c r="F35" s="97" t="s">
        <v>358</v>
      </c>
      <c r="G35" s="97" t="s">
        <v>358</v>
      </c>
      <c r="H35" s="97" t="s">
        <v>358</v>
      </c>
      <c r="I35" s="97" t="s">
        <v>358</v>
      </c>
      <c r="J35" s="97" t="s">
        <v>358</v>
      </c>
      <c r="K35" s="97" t="s">
        <v>358</v>
      </c>
      <c r="L35" s="97" t="s">
        <v>358</v>
      </c>
      <c r="M35" s="97" t="s">
        <v>358</v>
      </c>
      <c r="N35" s="97" t="s">
        <v>358</v>
      </c>
      <c r="O35" s="97" t="s">
        <v>358</v>
      </c>
      <c r="P35" s="97" t="s">
        <v>358</v>
      </c>
      <c r="Q35" s="97" t="s">
        <v>358</v>
      </c>
      <c r="R35" s="97" t="s">
        <v>358</v>
      </c>
      <c r="S35" s="97" t="s">
        <v>358</v>
      </c>
      <c r="T35" s="97" t="s">
        <v>358</v>
      </c>
      <c r="U35" s="97" t="s">
        <v>358</v>
      </c>
      <c r="V35" s="97" t="s">
        <v>358</v>
      </c>
      <c r="W35" s="97" t="s">
        <v>358</v>
      </c>
      <c r="X35" s="97" t="s">
        <v>358</v>
      </c>
      <c r="Y35" s="97" t="s">
        <v>358</v>
      </c>
      <c r="Z35" s="97" t="s">
        <v>358</v>
      </c>
      <c r="AA35" s="97" t="s">
        <v>358</v>
      </c>
      <c r="AB35" s="97" t="s">
        <v>358</v>
      </c>
      <c r="AC35" s="110"/>
    </row>
    <row r="36" spans="1:29" s="111" customFormat="1" ht="28" x14ac:dyDescent="0.15">
      <c r="A36" s="99" t="s">
        <v>205</v>
      </c>
      <c r="B36" s="116" t="s">
        <v>53</v>
      </c>
      <c r="C36" s="99" t="s">
        <v>4</v>
      </c>
      <c r="D36" s="101" t="s">
        <v>201</v>
      </c>
      <c r="E36" s="97" t="s">
        <v>355</v>
      </c>
      <c r="F36" s="97" t="s">
        <v>355</v>
      </c>
      <c r="G36" s="97" t="s">
        <v>355</v>
      </c>
      <c r="H36" s="97" t="s">
        <v>355</v>
      </c>
      <c r="I36" s="97" t="s">
        <v>355</v>
      </c>
      <c r="J36" s="97" t="s">
        <v>355</v>
      </c>
      <c r="K36" s="97" t="s">
        <v>355</v>
      </c>
      <c r="L36" s="97" t="s">
        <v>355</v>
      </c>
      <c r="M36" s="97" t="s">
        <v>355</v>
      </c>
      <c r="N36" s="97" t="s">
        <v>355</v>
      </c>
      <c r="O36" s="97" t="s">
        <v>355</v>
      </c>
      <c r="P36" s="97" t="s">
        <v>355</v>
      </c>
      <c r="Q36" s="97" t="s">
        <v>355</v>
      </c>
      <c r="R36" s="97" t="s">
        <v>355</v>
      </c>
      <c r="S36" s="97" t="s">
        <v>355</v>
      </c>
      <c r="T36" s="97" t="s">
        <v>355</v>
      </c>
      <c r="U36" s="97" t="s">
        <v>355</v>
      </c>
      <c r="V36" s="97" t="s">
        <v>355</v>
      </c>
      <c r="W36" s="97" t="s">
        <v>355</v>
      </c>
      <c r="X36" s="97" t="s">
        <v>355</v>
      </c>
      <c r="Y36" s="97" t="s">
        <v>355</v>
      </c>
      <c r="Z36" s="97" t="s">
        <v>355</v>
      </c>
      <c r="AA36" s="97" t="s">
        <v>355</v>
      </c>
      <c r="AB36" s="97" t="s">
        <v>355</v>
      </c>
      <c r="AC36" s="110"/>
    </row>
    <row r="37" spans="1:29" s="111" customFormat="1" ht="14" x14ac:dyDescent="0.15">
      <c r="A37" s="99" t="s">
        <v>206</v>
      </c>
      <c r="B37" s="116" t="s">
        <v>2</v>
      </c>
      <c r="C37" s="99" t="s">
        <v>4</v>
      </c>
      <c r="D37" s="101" t="s">
        <v>201</v>
      </c>
      <c r="E37" s="102" t="s">
        <v>356</v>
      </c>
      <c r="F37" s="102" t="s">
        <v>356</v>
      </c>
      <c r="G37" s="102" t="s">
        <v>356</v>
      </c>
      <c r="H37" s="102" t="s">
        <v>356</v>
      </c>
      <c r="I37" s="102" t="s">
        <v>356</v>
      </c>
      <c r="J37" s="102" t="s">
        <v>356</v>
      </c>
      <c r="K37" s="102" t="s">
        <v>356</v>
      </c>
      <c r="L37" s="102" t="s">
        <v>356</v>
      </c>
      <c r="M37" s="102" t="s">
        <v>356</v>
      </c>
      <c r="N37" s="102" t="s">
        <v>356</v>
      </c>
      <c r="O37" s="102" t="s">
        <v>356</v>
      </c>
      <c r="P37" s="102" t="s">
        <v>356</v>
      </c>
      <c r="Q37" s="102" t="s">
        <v>356</v>
      </c>
      <c r="R37" s="102" t="s">
        <v>356</v>
      </c>
      <c r="S37" s="102" t="s">
        <v>356</v>
      </c>
      <c r="T37" s="102" t="s">
        <v>356</v>
      </c>
      <c r="U37" s="102" t="s">
        <v>356</v>
      </c>
      <c r="V37" s="102" t="s">
        <v>356</v>
      </c>
      <c r="W37" s="102" t="s">
        <v>356</v>
      </c>
      <c r="X37" s="102" t="s">
        <v>356</v>
      </c>
      <c r="Y37" s="102" t="s">
        <v>356</v>
      </c>
      <c r="Z37" s="102" t="s">
        <v>356</v>
      </c>
      <c r="AA37" s="102" t="s">
        <v>356</v>
      </c>
      <c r="AB37" s="102" t="s">
        <v>356</v>
      </c>
      <c r="AC37" s="110"/>
    </row>
    <row r="38" spans="1:29" s="111" customFormat="1" ht="14" x14ac:dyDescent="0.15">
      <c r="A38" s="99" t="s">
        <v>207</v>
      </c>
      <c r="B38" s="116" t="s">
        <v>54</v>
      </c>
      <c r="C38" s="99" t="s">
        <v>38</v>
      </c>
      <c r="D38" s="101" t="s">
        <v>201</v>
      </c>
      <c r="E38" s="112">
        <f>E34/E$12</f>
        <v>2.5379891076332973E-2</v>
      </c>
      <c r="F38" s="112">
        <f t="shared" ref="F38:AB38" si="10">F34/F$12</f>
        <v>6.3239225417751003E-5</v>
      </c>
      <c r="G38" s="112">
        <f t="shared" si="10"/>
        <v>3.1731288600004032E-3</v>
      </c>
      <c r="H38" s="112">
        <f t="shared" si="10"/>
        <v>3.091548058984075E-3</v>
      </c>
      <c r="I38" s="112">
        <f t="shared" si="10"/>
        <v>3.0690023522786341E-3</v>
      </c>
      <c r="J38" s="112">
        <f t="shared" si="10"/>
        <v>4.3030292821257402E-3</v>
      </c>
      <c r="K38" s="112">
        <f t="shared" si="10"/>
        <v>7.1695255443222821E-3</v>
      </c>
      <c r="L38" s="112">
        <v>0</v>
      </c>
      <c r="M38" s="112">
        <f t="shared" si="10"/>
        <v>1.025189019829436E-2</v>
      </c>
      <c r="N38" s="112">
        <v>0</v>
      </c>
      <c r="O38" s="112">
        <v>0</v>
      </c>
      <c r="P38" s="112">
        <f t="shared" si="10"/>
        <v>6.4671079889683982E-3</v>
      </c>
      <c r="Q38" s="112">
        <f t="shared" si="10"/>
        <v>3.0704878648924422E-3</v>
      </c>
      <c r="R38" s="112">
        <f t="shared" si="10"/>
        <v>2.4832368893725355E-3</v>
      </c>
      <c r="S38" s="112">
        <f t="shared" si="10"/>
        <v>3.9318422206519798E-3</v>
      </c>
      <c r="T38" s="112">
        <f t="shared" si="10"/>
        <v>2.9300723794137496E-2</v>
      </c>
      <c r="U38" s="112">
        <f t="shared" si="10"/>
        <v>3.110436489016633E-3</v>
      </c>
      <c r="V38" s="112">
        <f t="shared" si="10"/>
        <v>3.7804676112063759E-3</v>
      </c>
      <c r="W38" s="112">
        <f t="shared" si="10"/>
        <v>3.6842585879552415E-3</v>
      </c>
      <c r="X38" s="112">
        <f t="shared" si="10"/>
        <v>5.6718703955083881E-3</v>
      </c>
      <c r="Y38" s="112">
        <f t="shared" si="10"/>
        <v>3.7186067039183691E-3</v>
      </c>
      <c r="Z38" s="112">
        <f t="shared" si="10"/>
        <v>1.7747565506094226E-3</v>
      </c>
      <c r="AA38" s="112">
        <f t="shared" si="10"/>
        <v>2.8434729960006948E-3</v>
      </c>
      <c r="AB38" s="112">
        <f t="shared" si="10"/>
        <v>1.619405456059069E-3</v>
      </c>
      <c r="AC38" s="110"/>
    </row>
    <row r="39" spans="1:29" s="111" customFormat="1" ht="42" x14ac:dyDescent="0.15">
      <c r="A39" s="108" t="s">
        <v>202</v>
      </c>
      <c r="B39" s="94" t="s">
        <v>39</v>
      </c>
      <c r="C39" s="99" t="s">
        <v>4</v>
      </c>
      <c r="D39" s="101" t="s">
        <v>216</v>
      </c>
      <c r="E39" s="96" t="s">
        <v>359</v>
      </c>
      <c r="F39" s="96" t="s">
        <v>359</v>
      </c>
      <c r="G39" s="96" t="s">
        <v>359</v>
      </c>
      <c r="H39" s="96" t="s">
        <v>359</v>
      </c>
      <c r="I39" s="96" t="s">
        <v>359</v>
      </c>
      <c r="J39" s="96" t="s">
        <v>359</v>
      </c>
      <c r="K39" s="96" t="s">
        <v>359</v>
      </c>
      <c r="L39" s="96" t="s">
        <v>359</v>
      </c>
      <c r="M39" s="96" t="s">
        <v>359</v>
      </c>
      <c r="N39" s="96" t="s">
        <v>359</v>
      </c>
      <c r="O39" s="96" t="s">
        <v>359</v>
      </c>
      <c r="P39" s="96" t="s">
        <v>359</v>
      </c>
      <c r="Q39" s="96" t="s">
        <v>359</v>
      </c>
      <c r="R39" s="96" t="s">
        <v>359</v>
      </c>
      <c r="S39" s="96" t="s">
        <v>359</v>
      </c>
      <c r="T39" s="96" t="s">
        <v>359</v>
      </c>
      <c r="U39" s="96" t="s">
        <v>359</v>
      </c>
      <c r="V39" s="96" t="s">
        <v>359</v>
      </c>
      <c r="W39" s="96" t="s">
        <v>359</v>
      </c>
      <c r="X39" s="96" t="s">
        <v>359</v>
      </c>
      <c r="Y39" s="96" t="s">
        <v>359</v>
      </c>
      <c r="Z39" s="96" t="s">
        <v>359</v>
      </c>
      <c r="AA39" s="96" t="s">
        <v>359</v>
      </c>
      <c r="AB39" s="96" t="s">
        <v>359</v>
      </c>
      <c r="AC39" s="110"/>
    </row>
    <row r="40" spans="1:29" s="111" customFormat="1" ht="28" x14ac:dyDescent="0.15">
      <c r="A40" s="97" t="s">
        <v>203</v>
      </c>
      <c r="B40" s="116" t="s">
        <v>51</v>
      </c>
      <c r="C40" s="99" t="s">
        <v>38</v>
      </c>
      <c r="D40" s="101" t="s">
        <v>217</v>
      </c>
      <c r="E40" s="112">
        <v>1914922</v>
      </c>
      <c r="F40" s="112">
        <v>20454.36</v>
      </c>
      <c r="G40" s="112">
        <v>424757.07</v>
      </c>
      <c r="H40" s="112">
        <v>425686.34</v>
      </c>
      <c r="I40" s="112">
        <v>505778.72</v>
      </c>
      <c r="J40" s="112">
        <v>340402.32</v>
      </c>
      <c r="K40" s="112">
        <v>63830.59</v>
      </c>
      <c r="L40" s="112">
        <v>108120.33</v>
      </c>
      <c r="M40" s="112">
        <v>16494.47</v>
      </c>
      <c r="N40" s="112">
        <v>61951.040000000001</v>
      </c>
      <c r="O40" s="112">
        <v>30975.52</v>
      </c>
      <c r="P40" s="112">
        <v>78626.66</v>
      </c>
      <c r="Q40" s="112">
        <v>683724.94</v>
      </c>
      <c r="R40" s="112">
        <v>652224.93999999994</v>
      </c>
      <c r="S40" s="112">
        <v>1203674.2</v>
      </c>
      <c r="T40" s="112">
        <v>1572230.89</v>
      </c>
      <c r="U40" s="112">
        <v>617200.88</v>
      </c>
      <c r="V40" s="112">
        <v>821041.88</v>
      </c>
      <c r="W40" s="112">
        <v>1089591.21</v>
      </c>
      <c r="X40" s="112">
        <v>462616.61</v>
      </c>
      <c r="Y40" s="112">
        <v>556859.64</v>
      </c>
      <c r="Z40" s="112">
        <v>1436289.2</v>
      </c>
      <c r="AA40" s="112">
        <v>733364.34</v>
      </c>
      <c r="AB40" s="112">
        <v>817541.88</v>
      </c>
      <c r="AC40" s="110">
        <f>SUM(E40:AB40)</f>
        <v>14638360.030000003</v>
      </c>
    </row>
    <row r="41" spans="1:29" s="111" customFormat="1" ht="41.25" customHeight="1" x14ac:dyDescent="0.15">
      <c r="A41" s="109" t="s">
        <v>209</v>
      </c>
      <c r="B41" s="94" t="s">
        <v>52</v>
      </c>
      <c r="C41" s="99" t="s">
        <v>4</v>
      </c>
      <c r="D41" s="101" t="s">
        <v>218</v>
      </c>
      <c r="E41" s="97" t="s">
        <v>1787</v>
      </c>
      <c r="F41" s="97" t="s">
        <v>1787</v>
      </c>
      <c r="G41" s="97" t="s">
        <v>1787</v>
      </c>
      <c r="H41" s="97" t="s">
        <v>1787</v>
      </c>
      <c r="I41" s="97" t="s">
        <v>1787</v>
      </c>
      <c r="J41" s="97" t="s">
        <v>1787</v>
      </c>
      <c r="K41" s="97" t="s">
        <v>1787</v>
      </c>
      <c r="L41" s="97" t="s">
        <v>1787</v>
      </c>
      <c r="M41" s="97" t="s">
        <v>1787</v>
      </c>
      <c r="N41" s="97" t="s">
        <v>1787</v>
      </c>
      <c r="O41" s="97" t="s">
        <v>1787</v>
      </c>
      <c r="P41" s="97" t="s">
        <v>1787</v>
      </c>
      <c r="Q41" s="97" t="s">
        <v>1787</v>
      </c>
      <c r="R41" s="97" t="s">
        <v>1787</v>
      </c>
      <c r="S41" s="97" t="s">
        <v>1787</v>
      </c>
      <c r="T41" s="97" t="s">
        <v>1787</v>
      </c>
      <c r="U41" s="97" t="s">
        <v>1787</v>
      </c>
      <c r="V41" s="97" t="s">
        <v>1787</v>
      </c>
      <c r="W41" s="97" t="s">
        <v>1787</v>
      </c>
      <c r="X41" s="97" t="s">
        <v>1787</v>
      </c>
      <c r="Y41" s="97" t="s">
        <v>1787</v>
      </c>
      <c r="Z41" s="97" t="s">
        <v>1787</v>
      </c>
      <c r="AA41" s="97" t="s">
        <v>1787</v>
      </c>
      <c r="AB41" s="97" t="s">
        <v>1787</v>
      </c>
      <c r="AC41" s="110"/>
    </row>
    <row r="42" spans="1:29" s="111" customFormat="1" ht="28" x14ac:dyDescent="0.15">
      <c r="A42" s="99" t="s">
        <v>208</v>
      </c>
      <c r="B42" s="116" t="s">
        <v>53</v>
      </c>
      <c r="C42" s="99" t="s">
        <v>4</v>
      </c>
      <c r="D42" s="101" t="s">
        <v>201</v>
      </c>
      <c r="E42" s="97" t="s">
        <v>360</v>
      </c>
      <c r="F42" s="97" t="s">
        <v>360</v>
      </c>
      <c r="G42" s="97" t="s">
        <v>360</v>
      </c>
      <c r="H42" s="97" t="s">
        <v>360</v>
      </c>
      <c r="I42" s="97" t="s">
        <v>360</v>
      </c>
      <c r="J42" s="97" t="s">
        <v>360</v>
      </c>
      <c r="K42" s="97" t="s">
        <v>360</v>
      </c>
      <c r="L42" s="97" t="s">
        <v>360</v>
      </c>
      <c r="M42" s="97" t="s">
        <v>360</v>
      </c>
      <c r="N42" s="97" t="s">
        <v>360</v>
      </c>
      <c r="O42" s="97" t="s">
        <v>360</v>
      </c>
      <c r="P42" s="97" t="s">
        <v>360</v>
      </c>
      <c r="Q42" s="97" t="s">
        <v>360</v>
      </c>
      <c r="R42" s="97" t="s">
        <v>360</v>
      </c>
      <c r="S42" s="97" t="s">
        <v>360</v>
      </c>
      <c r="T42" s="97" t="s">
        <v>360</v>
      </c>
      <c r="U42" s="97" t="s">
        <v>360</v>
      </c>
      <c r="V42" s="97" t="s">
        <v>360</v>
      </c>
      <c r="W42" s="97" t="s">
        <v>360</v>
      </c>
      <c r="X42" s="97" t="s">
        <v>360</v>
      </c>
      <c r="Y42" s="97" t="s">
        <v>360</v>
      </c>
      <c r="Z42" s="97" t="s">
        <v>360</v>
      </c>
      <c r="AA42" s="97" t="s">
        <v>360</v>
      </c>
      <c r="AB42" s="97" t="s">
        <v>360</v>
      </c>
      <c r="AC42" s="110"/>
    </row>
    <row r="43" spans="1:29" s="111" customFormat="1" ht="14" x14ac:dyDescent="0.15">
      <c r="A43" s="99" t="s">
        <v>210</v>
      </c>
      <c r="B43" s="116" t="s">
        <v>2</v>
      </c>
      <c r="C43" s="99" t="s">
        <v>4</v>
      </c>
      <c r="D43" s="101" t="s">
        <v>201</v>
      </c>
      <c r="E43" s="102" t="s">
        <v>356</v>
      </c>
      <c r="F43" s="102" t="s">
        <v>356</v>
      </c>
      <c r="G43" s="102" t="s">
        <v>356</v>
      </c>
      <c r="H43" s="102" t="s">
        <v>356</v>
      </c>
      <c r="I43" s="102" t="s">
        <v>356</v>
      </c>
      <c r="J43" s="102" t="s">
        <v>356</v>
      </c>
      <c r="K43" s="102" t="s">
        <v>356</v>
      </c>
      <c r="L43" s="102" t="s">
        <v>356</v>
      </c>
      <c r="M43" s="102" t="s">
        <v>356</v>
      </c>
      <c r="N43" s="102" t="s">
        <v>356</v>
      </c>
      <c r="O43" s="102" t="s">
        <v>356</v>
      </c>
      <c r="P43" s="102" t="s">
        <v>356</v>
      </c>
      <c r="Q43" s="102" t="s">
        <v>356</v>
      </c>
      <c r="R43" s="102" t="s">
        <v>356</v>
      </c>
      <c r="S43" s="102" t="s">
        <v>356</v>
      </c>
      <c r="T43" s="102" t="s">
        <v>356</v>
      </c>
      <c r="U43" s="102" t="s">
        <v>356</v>
      </c>
      <c r="V43" s="102" t="s">
        <v>356</v>
      </c>
      <c r="W43" s="102" t="s">
        <v>356</v>
      </c>
      <c r="X43" s="102" t="s">
        <v>356</v>
      </c>
      <c r="Y43" s="102" t="s">
        <v>356</v>
      </c>
      <c r="Z43" s="102" t="s">
        <v>356</v>
      </c>
      <c r="AA43" s="102" t="s">
        <v>356</v>
      </c>
      <c r="AB43" s="102" t="s">
        <v>356</v>
      </c>
      <c r="AC43" s="110"/>
    </row>
    <row r="44" spans="1:29" s="111" customFormat="1" ht="14" x14ac:dyDescent="0.15">
      <c r="A44" s="99" t="s">
        <v>211</v>
      </c>
      <c r="B44" s="116" t="s">
        <v>54</v>
      </c>
      <c r="C44" s="99" t="s">
        <v>38</v>
      </c>
      <c r="D44" s="101" t="s">
        <v>201</v>
      </c>
      <c r="E44" s="112">
        <f t="shared" ref="E44:I44" si="11">E40/E$12</f>
        <v>0.25056072311101213</v>
      </c>
      <c r="F44" s="112">
        <f t="shared" si="11"/>
        <v>3.3861724681042656E-3</v>
      </c>
      <c r="G44" s="112">
        <f t="shared" si="11"/>
        <v>0.21451677818020237</v>
      </c>
      <c r="H44" s="112">
        <f t="shared" si="11"/>
        <v>0.3046365227229248</v>
      </c>
      <c r="I44" s="112">
        <f t="shared" si="11"/>
        <v>0.31730091606959865</v>
      </c>
      <c r="J44" s="112">
        <f t="shared" ref="J44:AB44" si="12">J40/J$12</f>
        <v>0.3906029735102764</v>
      </c>
      <c r="K44" s="112">
        <f t="shared" si="12"/>
        <v>0.44954326671332256</v>
      </c>
      <c r="L44" s="112">
        <v>0</v>
      </c>
      <c r="M44" s="112">
        <f t="shared" si="12"/>
        <v>0.15937746966923694</v>
      </c>
      <c r="N44" s="112">
        <v>0</v>
      </c>
      <c r="O44" s="112">
        <v>0</v>
      </c>
      <c r="P44" s="112">
        <f t="shared" si="12"/>
        <v>0.67349284904887685</v>
      </c>
      <c r="Q44" s="112">
        <f t="shared" si="12"/>
        <v>0.31555225179532737</v>
      </c>
      <c r="R44" s="112">
        <f t="shared" si="12"/>
        <v>0.23510364801521097</v>
      </c>
      <c r="S44" s="112">
        <f t="shared" si="12"/>
        <v>0.28214242515020244</v>
      </c>
      <c r="T44" s="112">
        <f t="shared" si="12"/>
        <v>0.23347305841704577</v>
      </c>
      <c r="U44" s="112">
        <f t="shared" si="12"/>
        <v>0.22993941049289451</v>
      </c>
      <c r="V44" s="112">
        <f t="shared" si="12"/>
        <v>0.37217292983021488</v>
      </c>
      <c r="W44" s="112">
        <f t="shared" si="12"/>
        <v>0.3412970390072303</v>
      </c>
      <c r="X44" s="112">
        <f t="shared" si="12"/>
        <v>0.37764845347286263</v>
      </c>
      <c r="Y44" s="112">
        <f t="shared" si="12"/>
        <v>0.25678844127549227</v>
      </c>
      <c r="Z44" s="112">
        <f t="shared" si="12"/>
        <v>0.28567339081806198</v>
      </c>
      <c r="AA44" s="112">
        <f t="shared" si="12"/>
        <v>0.278077303243082</v>
      </c>
      <c r="AB44" s="112">
        <f t="shared" si="12"/>
        <v>0.1698219318918405</v>
      </c>
      <c r="AC44" s="110"/>
    </row>
    <row r="45" spans="1:29" s="111" customFormat="1" ht="28" x14ac:dyDescent="0.15">
      <c r="A45" s="108" t="s">
        <v>202</v>
      </c>
      <c r="B45" s="94" t="s">
        <v>39</v>
      </c>
      <c r="C45" s="99" t="s">
        <v>4</v>
      </c>
      <c r="D45" s="101" t="s">
        <v>216</v>
      </c>
      <c r="E45" s="96" t="s">
        <v>361</v>
      </c>
      <c r="F45" s="96" t="s">
        <v>361</v>
      </c>
      <c r="G45" s="96" t="s">
        <v>361</v>
      </c>
      <c r="H45" s="96" t="s">
        <v>361</v>
      </c>
      <c r="I45" s="96" t="s">
        <v>361</v>
      </c>
      <c r="J45" s="96" t="s">
        <v>361</v>
      </c>
      <c r="K45" s="96" t="s">
        <v>361</v>
      </c>
      <c r="L45" s="96" t="s">
        <v>361</v>
      </c>
      <c r="M45" s="96" t="s">
        <v>361</v>
      </c>
      <c r="N45" s="96" t="s">
        <v>361</v>
      </c>
      <c r="O45" s="96" t="s">
        <v>361</v>
      </c>
      <c r="P45" s="96" t="s">
        <v>361</v>
      </c>
      <c r="Q45" s="96" t="s">
        <v>361</v>
      </c>
      <c r="R45" s="96" t="s">
        <v>361</v>
      </c>
      <c r="S45" s="96" t="s">
        <v>361</v>
      </c>
      <c r="T45" s="96" t="s">
        <v>361</v>
      </c>
      <c r="U45" s="96" t="s">
        <v>361</v>
      </c>
      <c r="V45" s="96" t="s">
        <v>361</v>
      </c>
      <c r="W45" s="96" t="s">
        <v>361</v>
      </c>
      <c r="X45" s="96" t="s">
        <v>361</v>
      </c>
      <c r="Y45" s="96" t="s">
        <v>361</v>
      </c>
      <c r="Z45" s="96" t="s">
        <v>361</v>
      </c>
      <c r="AA45" s="96" t="s">
        <v>361</v>
      </c>
      <c r="AB45" s="96" t="s">
        <v>361</v>
      </c>
      <c r="AC45" s="110"/>
    </row>
    <row r="46" spans="1:29" s="111" customFormat="1" ht="28" x14ac:dyDescent="0.15">
      <c r="A46" s="97" t="s">
        <v>203</v>
      </c>
      <c r="B46" s="116" t="s">
        <v>51</v>
      </c>
      <c r="C46" s="99" t="s">
        <v>38</v>
      </c>
      <c r="D46" s="101" t="s">
        <v>217</v>
      </c>
      <c r="E46" s="112">
        <v>517950</v>
      </c>
      <c r="F46" s="112">
        <v>0</v>
      </c>
      <c r="G46" s="112">
        <v>3150</v>
      </c>
      <c r="H46" s="112">
        <v>0</v>
      </c>
      <c r="I46" s="112">
        <v>0</v>
      </c>
      <c r="J46" s="112">
        <v>1890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23940</v>
      </c>
      <c r="R46" s="112">
        <v>321930</v>
      </c>
      <c r="S46" s="112">
        <v>0</v>
      </c>
      <c r="T46" s="112">
        <v>875900</v>
      </c>
      <c r="U46" s="112">
        <v>0</v>
      </c>
      <c r="V46" s="112">
        <v>0</v>
      </c>
      <c r="W46" s="112">
        <v>0</v>
      </c>
      <c r="X46" s="112">
        <v>0</v>
      </c>
      <c r="Y46" s="112">
        <v>357210</v>
      </c>
      <c r="Z46" s="112">
        <v>508860</v>
      </c>
      <c r="AA46" s="112">
        <v>0</v>
      </c>
      <c r="AB46" s="112">
        <v>0</v>
      </c>
      <c r="AC46" s="110">
        <f>SUM(E46:AB46)</f>
        <v>2610830</v>
      </c>
    </row>
    <row r="47" spans="1:29" s="111" customFormat="1" ht="41.25" customHeight="1" x14ac:dyDescent="0.15">
      <c r="A47" s="109" t="s">
        <v>212</v>
      </c>
      <c r="B47" s="94" t="s">
        <v>52</v>
      </c>
      <c r="C47" s="99" t="s">
        <v>4</v>
      </c>
      <c r="D47" s="101" t="s">
        <v>218</v>
      </c>
      <c r="E47" s="97" t="s">
        <v>362</v>
      </c>
      <c r="F47" s="97" t="s">
        <v>362</v>
      </c>
      <c r="G47" s="97" t="s">
        <v>362</v>
      </c>
      <c r="H47" s="97" t="s">
        <v>362</v>
      </c>
      <c r="I47" s="97" t="s">
        <v>362</v>
      </c>
      <c r="J47" s="97" t="s">
        <v>362</v>
      </c>
      <c r="K47" s="97" t="s">
        <v>362</v>
      </c>
      <c r="L47" s="97" t="s">
        <v>362</v>
      </c>
      <c r="M47" s="97" t="s">
        <v>362</v>
      </c>
      <c r="N47" s="97" t="s">
        <v>362</v>
      </c>
      <c r="O47" s="97" t="s">
        <v>362</v>
      </c>
      <c r="P47" s="97" t="s">
        <v>362</v>
      </c>
      <c r="Q47" s="97" t="s">
        <v>362</v>
      </c>
      <c r="R47" s="97" t="s">
        <v>362</v>
      </c>
      <c r="S47" s="97" t="s">
        <v>362</v>
      </c>
      <c r="T47" s="97" t="s">
        <v>362</v>
      </c>
      <c r="U47" s="97" t="s">
        <v>362</v>
      </c>
      <c r="V47" s="97" t="s">
        <v>362</v>
      </c>
      <c r="W47" s="97" t="s">
        <v>362</v>
      </c>
      <c r="X47" s="97" t="s">
        <v>362</v>
      </c>
      <c r="Y47" s="97" t="s">
        <v>362</v>
      </c>
      <c r="Z47" s="97" t="s">
        <v>362</v>
      </c>
      <c r="AA47" s="97" t="s">
        <v>362</v>
      </c>
      <c r="AB47" s="97" t="s">
        <v>362</v>
      </c>
      <c r="AC47" s="110"/>
    </row>
    <row r="48" spans="1:29" s="111" customFormat="1" ht="28" x14ac:dyDescent="0.15">
      <c r="A48" s="99" t="s">
        <v>213</v>
      </c>
      <c r="B48" s="116" t="s">
        <v>53</v>
      </c>
      <c r="C48" s="99" t="s">
        <v>4</v>
      </c>
      <c r="D48" s="101" t="s">
        <v>201</v>
      </c>
      <c r="E48" s="97" t="s">
        <v>363</v>
      </c>
      <c r="F48" s="97" t="s">
        <v>363</v>
      </c>
      <c r="G48" s="97" t="s">
        <v>363</v>
      </c>
      <c r="H48" s="97" t="s">
        <v>363</v>
      </c>
      <c r="I48" s="97" t="s">
        <v>363</v>
      </c>
      <c r="J48" s="97" t="s">
        <v>363</v>
      </c>
      <c r="K48" s="97" t="s">
        <v>363</v>
      </c>
      <c r="L48" s="97" t="s">
        <v>363</v>
      </c>
      <c r="M48" s="97" t="s">
        <v>363</v>
      </c>
      <c r="N48" s="97" t="s">
        <v>363</v>
      </c>
      <c r="O48" s="97" t="s">
        <v>363</v>
      </c>
      <c r="P48" s="97" t="s">
        <v>363</v>
      </c>
      <c r="Q48" s="97" t="s">
        <v>363</v>
      </c>
      <c r="R48" s="97" t="s">
        <v>363</v>
      </c>
      <c r="S48" s="97" t="s">
        <v>363</v>
      </c>
      <c r="T48" s="97" t="s">
        <v>363</v>
      </c>
      <c r="U48" s="97" t="s">
        <v>363</v>
      </c>
      <c r="V48" s="97" t="s">
        <v>363</v>
      </c>
      <c r="W48" s="97" t="s">
        <v>363</v>
      </c>
      <c r="X48" s="97" t="s">
        <v>363</v>
      </c>
      <c r="Y48" s="97" t="s">
        <v>363</v>
      </c>
      <c r="Z48" s="97" t="s">
        <v>363</v>
      </c>
      <c r="AA48" s="97" t="s">
        <v>363</v>
      </c>
      <c r="AB48" s="97" t="s">
        <v>363</v>
      </c>
      <c r="AC48" s="110"/>
    </row>
    <row r="49" spans="1:29" s="111" customFormat="1" ht="14" x14ac:dyDescent="0.15">
      <c r="A49" s="99" t="s">
        <v>214</v>
      </c>
      <c r="B49" s="116" t="s">
        <v>2</v>
      </c>
      <c r="C49" s="99" t="s">
        <v>4</v>
      </c>
      <c r="D49" s="101" t="s">
        <v>201</v>
      </c>
      <c r="E49" s="102" t="s">
        <v>356</v>
      </c>
      <c r="F49" s="102" t="s">
        <v>356</v>
      </c>
      <c r="G49" s="102" t="s">
        <v>356</v>
      </c>
      <c r="H49" s="102" t="s">
        <v>356</v>
      </c>
      <c r="I49" s="102" t="s">
        <v>356</v>
      </c>
      <c r="J49" s="102" t="s">
        <v>356</v>
      </c>
      <c r="K49" s="102" t="s">
        <v>356</v>
      </c>
      <c r="L49" s="102" t="s">
        <v>356</v>
      </c>
      <c r="M49" s="102" t="s">
        <v>356</v>
      </c>
      <c r="N49" s="102" t="s">
        <v>356</v>
      </c>
      <c r="O49" s="102" t="s">
        <v>356</v>
      </c>
      <c r="P49" s="102" t="s">
        <v>356</v>
      </c>
      <c r="Q49" s="102" t="s">
        <v>356</v>
      </c>
      <c r="R49" s="102" t="s">
        <v>356</v>
      </c>
      <c r="S49" s="102" t="s">
        <v>356</v>
      </c>
      <c r="T49" s="102" t="s">
        <v>356</v>
      </c>
      <c r="U49" s="102" t="s">
        <v>356</v>
      </c>
      <c r="V49" s="102" t="s">
        <v>356</v>
      </c>
      <c r="W49" s="102" t="s">
        <v>356</v>
      </c>
      <c r="X49" s="102" t="s">
        <v>356</v>
      </c>
      <c r="Y49" s="102" t="s">
        <v>356</v>
      </c>
      <c r="Z49" s="102" t="s">
        <v>356</v>
      </c>
      <c r="AA49" s="102" t="s">
        <v>356</v>
      </c>
      <c r="AB49" s="102" t="s">
        <v>356</v>
      </c>
      <c r="AC49" s="110"/>
    </row>
    <row r="50" spans="1:29" s="111" customFormat="1" ht="14" x14ac:dyDescent="0.15">
      <c r="A50" s="99" t="s">
        <v>215</v>
      </c>
      <c r="B50" s="116" t="s">
        <v>54</v>
      </c>
      <c r="C50" s="99" t="s">
        <v>38</v>
      </c>
      <c r="D50" s="101" t="s">
        <v>201</v>
      </c>
      <c r="E50" s="112">
        <f t="shared" ref="E50:I50" si="13">E46/E$12</f>
        <v>6.7771912660332237E-2</v>
      </c>
      <c r="F50" s="112">
        <f t="shared" si="13"/>
        <v>0</v>
      </c>
      <c r="G50" s="112">
        <f t="shared" si="13"/>
        <v>1.5908572193221822E-3</v>
      </c>
      <c r="H50" s="112">
        <f t="shared" si="13"/>
        <v>0</v>
      </c>
      <c r="I50" s="112">
        <f t="shared" si="13"/>
        <v>0</v>
      </c>
      <c r="J50" s="112">
        <f t="shared" ref="J50:AB50" si="14">J46/J$12</f>
        <v>2.1687267581913727E-3</v>
      </c>
      <c r="K50" s="112">
        <f t="shared" si="14"/>
        <v>0</v>
      </c>
      <c r="L50" s="112" t="e">
        <f t="shared" ref="L50" si="15">L46/L$12</f>
        <v>#DIV/0!</v>
      </c>
      <c r="M50" s="112">
        <f t="shared" si="14"/>
        <v>0</v>
      </c>
      <c r="N50" s="112" t="e">
        <f t="shared" ref="N50:O50" si="16">N46/N$12</f>
        <v>#DIV/0!</v>
      </c>
      <c r="O50" s="112" t="e">
        <f t="shared" si="16"/>
        <v>#DIV/0!</v>
      </c>
      <c r="P50" s="112">
        <f t="shared" si="14"/>
        <v>0</v>
      </c>
      <c r="Q50" s="112">
        <f t="shared" si="14"/>
        <v>1.104877190523449E-2</v>
      </c>
      <c r="R50" s="112">
        <f t="shared" si="14"/>
        <v>0.1160441939027</v>
      </c>
      <c r="S50" s="112">
        <f t="shared" si="14"/>
        <v>0</v>
      </c>
      <c r="T50" s="112">
        <f t="shared" si="14"/>
        <v>0.13006935124362709</v>
      </c>
      <c r="U50" s="112">
        <f t="shared" si="14"/>
        <v>0</v>
      </c>
      <c r="V50" s="112">
        <f t="shared" si="14"/>
        <v>0</v>
      </c>
      <c r="W50" s="112">
        <f t="shared" si="14"/>
        <v>0</v>
      </c>
      <c r="X50" s="112">
        <f t="shared" si="14"/>
        <v>0</v>
      </c>
      <c r="Y50" s="112">
        <f t="shared" si="14"/>
        <v>0.164722656337634</v>
      </c>
      <c r="Z50" s="112">
        <f t="shared" si="14"/>
        <v>0.10121064869921671</v>
      </c>
      <c r="AA50" s="112">
        <f t="shared" si="14"/>
        <v>0</v>
      </c>
      <c r="AB50" s="112">
        <f t="shared" si="14"/>
        <v>0</v>
      </c>
      <c r="AC50" s="110"/>
    </row>
    <row r="51" spans="1:29" s="111" customFormat="1" ht="42" hidden="1" x14ac:dyDescent="0.15">
      <c r="A51" s="108" t="s">
        <v>202</v>
      </c>
      <c r="B51" s="94" t="s">
        <v>39</v>
      </c>
      <c r="C51" s="99" t="s">
        <v>4</v>
      </c>
      <c r="D51" s="101" t="s">
        <v>216</v>
      </c>
      <c r="E51" s="96" t="s">
        <v>364</v>
      </c>
      <c r="F51" s="96" t="s">
        <v>364</v>
      </c>
      <c r="G51" s="96" t="s">
        <v>364</v>
      </c>
      <c r="H51" s="96" t="s">
        <v>364</v>
      </c>
      <c r="I51" s="96" t="s">
        <v>364</v>
      </c>
      <c r="J51" s="96" t="s">
        <v>364</v>
      </c>
      <c r="K51" s="96" t="s">
        <v>364</v>
      </c>
      <c r="L51" s="96" t="s">
        <v>364</v>
      </c>
      <c r="M51" s="96" t="s">
        <v>364</v>
      </c>
      <c r="N51" s="96" t="s">
        <v>364</v>
      </c>
      <c r="O51" s="96" t="s">
        <v>364</v>
      </c>
      <c r="P51" s="96" t="s">
        <v>364</v>
      </c>
      <c r="Q51" s="96" t="s">
        <v>364</v>
      </c>
      <c r="R51" s="96" t="s">
        <v>364</v>
      </c>
      <c r="S51" s="96" t="s">
        <v>364</v>
      </c>
      <c r="T51" s="96" t="s">
        <v>364</v>
      </c>
      <c r="U51" s="96" t="s">
        <v>364</v>
      </c>
      <c r="V51" s="96" t="s">
        <v>364</v>
      </c>
      <c r="W51" s="96" t="s">
        <v>364</v>
      </c>
      <c r="X51" s="96" t="s">
        <v>364</v>
      </c>
      <c r="Y51" s="96" t="s">
        <v>364</v>
      </c>
      <c r="Z51" s="96" t="s">
        <v>364</v>
      </c>
      <c r="AA51" s="96" t="s">
        <v>364</v>
      </c>
      <c r="AB51" s="96" t="s">
        <v>364</v>
      </c>
      <c r="AC51" s="110"/>
    </row>
    <row r="52" spans="1:29" s="111" customFormat="1" ht="28" hidden="1" x14ac:dyDescent="0.15">
      <c r="A52" s="97" t="s">
        <v>203</v>
      </c>
      <c r="B52" s="116" t="s">
        <v>51</v>
      </c>
      <c r="C52" s="99" t="s">
        <v>38</v>
      </c>
      <c r="D52" s="101" t="s">
        <v>217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0"/>
    </row>
    <row r="53" spans="1:29" s="111" customFormat="1" ht="154" hidden="1" x14ac:dyDescent="0.15">
      <c r="A53" s="109" t="s">
        <v>226</v>
      </c>
      <c r="B53" s="94" t="s">
        <v>52</v>
      </c>
      <c r="C53" s="99" t="s">
        <v>4</v>
      </c>
      <c r="D53" s="101" t="s">
        <v>218</v>
      </c>
      <c r="E53" s="97" t="s">
        <v>365</v>
      </c>
      <c r="F53" s="97" t="s">
        <v>365</v>
      </c>
      <c r="G53" s="97" t="s">
        <v>365</v>
      </c>
      <c r="H53" s="97" t="s">
        <v>365</v>
      </c>
      <c r="I53" s="97" t="s">
        <v>365</v>
      </c>
      <c r="J53" s="97" t="s">
        <v>365</v>
      </c>
      <c r="K53" s="97" t="s">
        <v>365</v>
      </c>
      <c r="L53" s="97" t="s">
        <v>365</v>
      </c>
      <c r="M53" s="97" t="s">
        <v>365</v>
      </c>
      <c r="N53" s="97" t="s">
        <v>365</v>
      </c>
      <c r="O53" s="97" t="s">
        <v>365</v>
      </c>
      <c r="P53" s="97" t="s">
        <v>365</v>
      </c>
      <c r="Q53" s="97" t="s">
        <v>365</v>
      </c>
      <c r="R53" s="97" t="s">
        <v>365</v>
      </c>
      <c r="S53" s="97" t="s">
        <v>365</v>
      </c>
      <c r="T53" s="97" t="s">
        <v>365</v>
      </c>
      <c r="U53" s="97" t="s">
        <v>365</v>
      </c>
      <c r="V53" s="97" t="s">
        <v>365</v>
      </c>
      <c r="W53" s="97" t="s">
        <v>365</v>
      </c>
      <c r="X53" s="97" t="s">
        <v>365</v>
      </c>
      <c r="Y53" s="97" t="s">
        <v>365</v>
      </c>
      <c r="Z53" s="97" t="s">
        <v>365</v>
      </c>
      <c r="AA53" s="97" t="s">
        <v>365</v>
      </c>
      <c r="AB53" s="97" t="s">
        <v>365</v>
      </c>
      <c r="AC53" s="110"/>
    </row>
    <row r="54" spans="1:29" s="111" customFormat="1" ht="28" hidden="1" x14ac:dyDescent="0.15">
      <c r="A54" s="99" t="s">
        <v>227</v>
      </c>
      <c r="B54" s="116" t="s">
        <v>53</v>
      </c>
      <c r="C54" s="99" t="s">
        <v>4</v>
      </c>
      <c r="D54" s="101" t="s">
        <v>201</v>
      </c>
      <c r="E54" s="97" t="s">
        <v>360</v>
      </c>
      <c r="F54" s="97" t="s">
        <v>360</v>
      </c>
      <c r="G54" s="97" t="s">
        <v>360</v>
      </c>
      <c r="H54" s="97" t="s">
        <v>360</v>
      </c>
      <c r="I54" s="97" t="s">
        <v>360</v>
      </c>
      <c r="J54" s="97" t="s">
        <v>360</v>
      </c>
      <c r="K54" s="97" t="s">
        <v>360</v>
      </c>
      <c r="L54" s="97" t="s">
        <v>360</v>
      </c>
      <c r="M54" s="97" t="s">
        <v>360</v>
      </c>
      <c r="N54" s="97" t="s">
        <v>360</v>
      </c>
      <c r="O54" s="97" t="s">
        <v>360</v>
      </c>
      <c r="P54" s="97" t="s">
        <v>360</v>
      </c>
      <c r="Q54" s="97" t="s">
        <v>360</v>
      </c>
      <c r="R54" s="97" t="s">
        <v>360</v>
      </c>
      <c r="S54" s="97" t="s">
        <v>360</v>
      </c>
      <c r="T54" s="97" t="s">
        <v>360</v>
      </c>
      <c r="U54" s="97" t="s">
        <v>360</v>
      </c>
      <c r="V54" s="97" t="s">
        <v>360</v>
      </c>
      <c r="W54" s="97" t="s">
        <v>360</v>
      </c>
      <c r="X54" s="97" t="s">
        <v>360</v>
      </c>
      <c r="Y54" s="97" t="s">
        <v>360</v>
      </c>
      <c r="Z54" s="97" t="s">
        <v>360</v>
      </c>
      <c r="AA54" s="97" t="s">
        <v>360</v>
      </c>
      <c r="AB54" s="97" t="s">
        <v>360</v>
      </c>
      <c r="AC54" s="110"/>
    </row>
    <row r="55" spans="1:29" s="111" customFormat="1" ht="14" hidden="1" x14ac:dyDescent="0.15">
      <c r="A55" s="99" t="s">
        <v>228</v>
      </c>
      <c r="B55" s="116" t="s">
        <v>2</v>
      </c>
      <c r="C55" s="99" t="s">
        <v>4</v>
      </c>
      <c r="D55" s="101" t="s">
        <v>201</v>
      </c>
      <c r="E55" s="102" t="s">
        <v>356</v>
      </c>
      <c r="F55" s="102" t="s">
        <v>356</v>
      </c>
      <c r="G55" s="102" t="s">
        <v>356</v>
      </c>
      <c r="H55" s="102" t="s">
        <v>356</v>
      </c>
      <c r="I55" s="102" t="s">
        <v>356</v>
      </c>
      <c r="J55" s="102" t="s">
        <v>356</v>
      </c>
      <c r="K55" s="102" t="s">
        <v>356</v>
      </c>
      <c r="L55" s="102" t="s">
        <v>356</v>
      </c>
      <c r="M55" s="102" t="s">
        <v>356</v>
      </c>
      <c r="N55" s="102" t="s">
        <v>356</v>
      </c>
      <c r="O55" s="102" t="s">
        <v>356</v>
      </c>
      <c r="P55" s="102" t="s">
        <v>356</v>
      </c>
      <c r="Q55" s="102" t="s">
        <v>356</v>
      </c>
      <c r="R55" s="102" t="s">
        <v>356</v>
      </c>
      <c r="S55" s="102" t="s">
        <v>356</v>
      </c>
      <c r="T55" s="102" t="s">
        <v>356</v>
      </c>
      <c r="U55" s="102" t="s">
        <v>356</v>
      </c>
      <c r="V55" s="102" t="s">
        <v>356</v>
      </c>
      <c r="W55" s="102" t="s">
        <v>356</v>
      </c>
      <c r="X55" s="102" t="s">
        <v>356</v>
      </c>
      <c r="Y55" s="102" t="s">
        <v>356</v>
      </c>
      <c r="Z55" s="102" t="s">
        <v>356</v>
      </c>
      <c r="AA55" s="102" t="s">
        <v>356</v>
      </c>
      <c r="AB55" s="102" t="s">
        <v>356</v>
      </c>
      <c r="AC55" s="110"/>
    </row>
    <row r="56" spans="1:29" s="111" customFormat="1" ht="14" hidden="1" x14ac:dyDescent="0.15">
      <c r="A56" s="99" t="s">
        <v>229</v>
      </c>
      <c r="B56" s="116" t="s">
        <v>54</v>
      </c>
      <c r="C56" s="99" t="s">
        <v>38</v>
      </c>
      <c r="D56" s="101" t="s">
        <v>201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0"/>
    </row>
    <row r="57" spans="1:29" s="111" customFormat="1" ht="56" x14ac:dyDescent="0.15">
      <c r="A57" s="108" t="s">
        <v>202</v>
      </c>
      <c r="B57" s="94" t="s">
        <v>39</v>
      </c>
      <c r="C57" s="99" t="s">
        <v>4</v>
      </c>
      <c r="D57" s="101" t="s">
        <v>216</v>
      </c>
      <c r="E57" s="96" t="s">
        <v>366</v>
      </c>
      <c r="F57" s="96" t="s">
        <v>366</v>
      </c>
      <c r="G57" s="96" t="s">
        <v>366</v>
      </c>
      <c r="H57" s="96" t="s">
        <v>366</v>
      </c>
      <c r="I57" s="96" t="s">
        <v>366</v>
      </c>
      <c r="J57" s="96" t="s">
        <v>366</v>
      </c>
      <c r="K57" s="96" t="s">
        <v>366</v>
      </c>
      <c r="L57" s="96" t="s">
        <v>366</v>
      </c>
      <c r="M57" s="96" t="s">
        <v>366</v>
      </c>
      <c r="N57" s="96" t="s">
        <v>366</v>
      </c>
      <c r="O57" s="96" t="s">
        <v>366</v>
      </c>
      <c r="P57" s="96" t="s">
        <v>366</v>
      </c>
      <c r="Q57" s="96" t="s">
        <v>366</v>
      </c>
      <c r="R57" s="96" t="s">
        <v>366</v>
      </c>
      <c r="S57" s="96" t="s">
        <v>366</v>
      </c>
      <c r="T57" s="96" t="s">
        <v>366</v>
      </c>
      <c r="U57" s="96" t="s">
        <v>366</v>
      </c>
      <c r="V57" s="96" t="s">
        <v>366</v>
      </c>
      <c r="W57" s="96" t="s">
        <v>366</v>
      </c>
      <c r="X57" s="96" t="s">
        <v>366</v>
      </c>
      <c r="Y57" s="96" t="s">
        <v>366</v>
      </c>
      <c r="Z57" s="96" t="s">
        <v>366</v>
      </c>
      <c r="AA57" s="96" t="s">
        <v>366</v>
      </c>
      <c r="AB57" s="96" t="s">
        <v>366</v>
      </c>
      <c r="AC57" s="110"/>
    </row>
    <row r="58" spans="1:29" s="111" customFormat="1" ht="28" x14ac:dyDescent="0.15">
      <c r="A58" s="97" t="s">
        <v>203</v>
      </c>
      <c r="B58" s="116" t="s">
        <v>51</v>
      </c>
      <c r="C58" s="99" t="s">
        <v>38</v>
      </c>
      <c r="D58" s="101" t="s">
        <v>217</v>
      </c>
      <c r="E58" s="112">
        <v>897140</v>
      </c>
      <c r="F58" s="112">
        <v>26130</v>
      </c>
      <c r="G58" s="112">
        <v>248967.42</v>
      </c>
      <c r="H58" s="112">
        <v>243507.42</v>
      </c>
      <c r="I58" s="112">
        <v>303314.84000000003</v>
      </c>
      <c r="J58" s="112">
        <v>183830</v>
      </c>
      <c r="K58" s="112">
        <v>57590</v>
      </c>
      <c r="L58" s="112">
        <v>0</v>
      </c>
      <c r="M58" s="112">
        <v>57590</v>
      </c>
      <c r="N58" s="112">
        <v>0</v>
      </c>
      <c r="O58" s="112">
        <v>0</v>
      </c>
      <c r="P58" s="112">
        <v>65260</v>
      </c>
      <c r="Q58" s="112">
        <v>340830</v>
      </c>
      <c r="R58" s="112">
        <v>364830</v>
      </c>
      <c r="S58" s="112">
        <v>592960</v>
      </c>
      <c r="T58" s="112">
        <v>717400</v>
      </c>
      <c r="U58" s="112">
        <v>371350</v>
      </c>
      <c r="V58" s="112">
        <v>340830</v>
      </c>
      <c r="W58" s="112">
        <v>466830</v>
      </c>
      <c r="X58" s="112">
        <v>216130</v>
      </c>
      <c r="Y58" s="112">
        <v>234130</v>
      </c>
      <c r="Z58" s="112">
        <v>562960</v>
      </c>
      <c r="AA58" s="112">
        <v>289130</v>
      </c>
      <c r="AB58" s="112">
        <v>551090</v>
      </c>
      <c r="AC58" s="117">
        <f>SUM(E58:AB58)</f>
        <v>7131799.6799999997</v>
      </c>
    </row>
    <row r="59" spans="1:29" s="111" customFormat="1" ht="70" x14ac:dyDescent="0.15">
      <c r="A59" s="109" t="s">
        <v>230</v>
      </c>
      <c r="B59" s="94" t="s">
        <v>52</v>
      </c>
      <c r="C59" s="99" t="s">
        <v>4</v>
      </c>
      <c r="D59" s="101" t="s">
        <v>218</v>
      </c>
      <c r="E59" s="97" t="s">
        <v>367</v>
      </c>
      <c r="F59" s="97" t="s">
        <v>367</v>
      </c>
      <c r="G59" s="97" t="s">
        <v>367</v>
      </c>
      <c r="H59" s="97" t="s">
        <v>367</v>
      </c>
      <c r="I59" s="97" t="s">
        <v>367</v>
      </c>
      <c r="J59" s="97" t="s">
        <v>367</v>
      </c>
      <c r="K59" s="97" t="s">
        <v>367</v>
      </c>
      <c r="L59" s="97" t="s">
        <v>367</v>
      </c>
      <c r="M59" s="97" t="s">
        <v>367</v>
      </c>
      <c r="N59" s="97" t="s">
        <v>367</v>
      </c>
      <c r="O59" s="97" t="s">
        <v>367</v>
      </c>
      <c r="P59" s="97" t="s">
        <v>367</v>
      </c>
      <c r="Q59" s="97" t="s">
        <v>367</v>
      </c>
      <c r="R59" s="97" t="s">
        <v>367</v>
      </c>
      <c r="S59" s="97" t="s">
        <v>367</v>
      </c>
      <c r="T59" s="97" t="s">
        <v>367</v>
      </c>
      <c r="U59" s="97" t="s">
        <v>367</v>
      </c>
      <c r="V59" s="97" t="s">
        <v>367</v>
      </c>
      <c r="W59" s="97" t="s">
        <v>367</v>
      </c>
      <c r="X59" s="97" t="s">
        <v>367</v>
      </c>
      <c r="Y59" s="97" t="s">
        <v>367</v>
      </c>
      <c r="Z59" s="97" t="s">
        <v>367</v>
      </c>
      <c r="AA59" s="97" t="s">
        <v>367</v>
      </c>
      <c r="AB59" s="97" t="s">
        <v>367</v>
      </c>
      <c r="AC59" s="110"/>
    </row>
    <row r="60" spans="1:29" s="111" customFormat="1" ht="28" x14ac:dyDescent="0.15">
      <c r="A60" s="99" t="s">
        <v>231</v>
      </c>
      <c r="B60" s="116" t="s">
        <v>53</v>
      </c>
      <c r="C60" s="99" t="s">
        <v>4</v>
      </c>
      <c r="D60" s="101" t="s">
        <v>201</v>
      </c>
      <c r="E60" s="97" t="s">
        <v>355</v>
      </c>
      <c r="F60" s="97" t="s">
        <v>355</v>
      </c>
      <c r="G60" s="97" t="s">
        <v>355</v>
      </c>
      <c r="H60" s="97" t="s">
        <v>355</v>
      </c>
      <c r="I60" s="97" t="s">
        <v>355</v>
      </c>
      <c r="J60" s="97" t="s">
        <v>355</v>
      </c>
      <c r="K60" s="97" t="s">
        <v>355</v>
      </c>
      <c r="L60" s="97" t="s">
        <v>355</v>
      </c>
      <c r="M60" s="97" t="s">
        <v>355</v>
      </c>
      <c r="N60" s="97" t="s">
        <v>355</v>
      </c>
      <c r="O60" s="97" t="s">
        <v>355</v>
      </c>
      <c r="P60" s="97" t="s">
        <v>355</v>
      </c>
      <c r="Q60" s="97" t="s">
        <v>355</v>
      </c>
      <c r="R60" s="97" t="s">
        <v>355</v>
      </c>
      <c r="S60" s="97" t="s">
        <v>355</v>
      </c>
      <c r="T60" s="97" t="s">
        <v>355</v>
      </c>
      <c r="U60" s="97" t="s">
        <v>355</v>
      </c>
      <c r="V60" s="97" t="s">
        <v>355</v>
      </c>
      <c r="W60" s="97" t="s">
        <v>355</v>
      </c>
      <c r="X60" s="97" t="s">
        <v>355</v>
      </c>
      <c r="Y60" s="97" t="s">
        <v>355</v>
      </c>
      <c r="Z60" s="97" t="s">
        <v>355</v>
      </c>
      <c r="AA60" s="97" t="s">
        <v>355</v>
      </c>
      <c r="AB60" s="97" t="s">
        <v>355</v>
      </c>
      <c r="AC60" s="110"/>
    </row>
    <row r="61" spans="1:29" s="111" customFormat="1" ht="14" x14ac:dyDescent="0.15">
      <c r="A61" s="99" t="s">
        <v>232</v>
      </c>
      <c r="B61" s="116" t="s">
        <v>2</v>
      </c>
      <c r="C61" s="99" t="s">
        <v>4</v>
      </c>
      <c r="D61" s="101" t="s">
        <v>201</v>
      </c>
      <c r="E61" s="102" t="s">
        <v>356</v>
      </c>
      <c r="F61" s="102" t="s">
        <v>356</v>
      </c>
      <c r="G61" s="102" t="s">
        <v>356</v>
      </c>
      <c r="H61" s="102" t="s">
        <v>356</v>
      </c>
      <c r="I61" s="102" t="s">
        <v>356</v>
      </c>
      <c r="J61" s="102" t="s">
        <v>356</v>
      </c>
      <c r="K61" s="102" t="s">
        <v>356</v>
      </c>
      <c r="L61" s="102" t="s">
        <v>356</v>
      </c>
      <c r="M61" s="102" t="s">
        <v>356</v>
      </c>
      <c r="N61" s="102" t="s">
        <v>356</v>
      </c>
      <c r="O61" s="102" t="s">
        <v>356</v>
      </c>
      <c r="P61" s="102" t="s">
        <v>356</v>
      </c>
      <c r="Q61" s="102" t="s">
        <v>356</v>
      </c>
      <c r="R61" s="102" t="s">
        <v>356</v>
      </c>
      <c r="S61" s="102" t="s">
        <v>356</v>
      </c>
      <c r="T61" s="102" t="s">
        <v>356</v>
      </c>
      <c r="U61" s="102" t="s">
        <v>356</v>
      </c>
      <c r="V61" s="102" t="s">
        <v>356</v>
      </c>
      <c r="W61" s="102" t="s">
        <v>356</v>
      </c>
      <c r="X61" s="102" t="s">
        <v>356</v>
      </c>
      <c r="Y61" s="102" t="s">
        <v>356</v>
      </c>
      <c r="Z61" s="102" t="s">
        <v>356</v>
      </c>
      <c r="AA61" s="102" t="s">
        <v>356</v>
      </c>
      <c r="AB61" s="102" t="s">
        <v>356</v>
      </c>
      <c r="AC61" s="110"/>
    </row>
    <row r="62" spans="1:29" s="111" customFormat="1" ht="14" x14ac:dyDescent="0.15">
      <c r="A62" s="99" t="s">
        <v>233</v>
      </c>
      <c r="B62" s="116" t="s">
        <v>54</v>
      </c>
      <c r="C62" s="99" t="s">
        <v>38</v>
      </c>
      <c r="D62" s="101" t="s">
        <v>201</v>
      </c>
      <c r="E62" s="112">
        <f t="shared" ref="E62:I62" si="17">E58/E$12</f>
        <v>0.11738757355746784</v>
      </c>
      <c r="F62" s="112">
        <f t="shared" si="17"/>
        <v>4.3257616758267904E-3</v>
      </c>
      <c r="G62" s="112">
        <f t="shared" si="17"/>
        <v>0.12573702142318027</v>
      </c>
      <c r="H62" s="112">
        <f t="shared" si="17"/>
        <v>0.17426270640028241</v>
      </c>
      <c r="I62" s="112">
        <f t="shared" si="17"/>
        <v>0.19028494632890794</v>
      </c>
      <c r="J62" s="112">
        <f t="shared" ref="J62:AB62" si="18">J58/J$12</f>
        <v>0.21094023278217994</v>
      </c>
      <c r="K62" s="112">
        <f t="shared" si="18"/>
        <v>0.40559231443764265</v>
      </c>
      <c r="L62" s="112">
        <v>0</v>
      </c>
      <c r="M62" s="112">
        <f t="shared" si="18"/>
        <v>0.55646216448611896</v>
      </c>
      <c r="N62" s="112">
        <v>0</v>
      </c>
      <c r="O62" s="112">
        <v>0</v>
      </c>
      <c r="P62" s="112">
        <f t="shared" si="18"/>
        <v>0.55899797001334794</v>
      </c>
      <c r="Q62" s="112">
        <f t="shared" si="18"/>
        <v>0.15729962107189102</v>
      </c>
      <c r="R62" s="112">
        <f t="shared" si="18"/>
        <v>0.13150810195235624</v>
      </c>
      <c r="S62" s="112">
        <f t="shared" si="18"/>
        <v>0.13899041153915573</v>
      </c>
      <c r="T62" s="112">
        <f t="shared" si="18"/>
        <v>0.10653242674069879</v>
      </c>
      <c r="U62" s="112">
        <f t="shared" si="18"/>
        <v>0.13834717812867728</v>
      </c>
      <c r="V62" s="112">
        <f t="shared" si="18"/>
        <v>0.15449601629825768</v>
      </c>
      <c r="W62" s="112">
        <f t="shared" si="18"/>
        <v>0.14622703933133357</v>
      </c>
      <c r="X62" s="112">
        <f t="shared" si="18"/>
        <v>0.1764337001412245</v>
      </c>
      <c r="Y62" s="112">
        <f t="shared" si="18"/>
        <v>0.10796594588149898</v>
      </c>
      <c r="Z62" s="112">
        <f t="shared" si="18"/>
        <v>0.1119709680299317</v>
      </c>
      <c r="AA62" s="112">
        <f t="shared" si="18"/>
        <v>0.10963239729746377</v>
      </c>
      <c r="AB62" s="112">
        <f t="shared" si="18"/>
        <v>0.1144738523319128</v>
      </c>
      <c r="AC62" s="110"/>
    </row>
    <row r="63" spans="1:29" s="111" customFormat="1" ht="114.75" customHeight="1" x14ac:dyDescent="0.15">
      <c r="A63" s="108" t="s">
        <v>202</v>
      </c>
      <c r="B63" s="94" t="s">
        <v>39</v>
      </c>
      <c r="C63" s="99" t="s">
        <v>4</v>
      </c>
      <c r="D63" s="101" t="s">
        <v>216</v>
      </c>
      <c r="E63" s="96" t="s">
        <v>368</v>
      </c>
      <c r="F63" s="96" t="s">
        <v>368</v>
      </c>
      <c r="G63" s="96" t="s">
        <v>368</v>
      </c>
      <c r="H63" s="96" t="s">
        <v>368</v>
      </c>
      <c r="I63" s="96" t="s">
        <v>368</v>
      </c>
      <c r="J63" s="96" t="s">
        <v>368</v>
      </c>
      <c r="K63" s="96" t="s">
        <v>368</v>
      </c>
      <c r="L63" s="96" t="s">
        <v>368</v>
      </c>
      <c r="M63" s="96" t="s">
        <v>368</v>
      </c>
      <c r="N63" s="96" t="s">
        <v>368</v>
      </c>
      <c r="O63" s="96" t="s">
        <v>368</v>
      </c>
      <c r="P63" s="96" t="s">
        <v>368</v>
      </c>
      <c r="Q63" s="96" t="s">
        <v>368</v>
      </c>
      <c r="R63" s="96" t="s">
        <v>368</v>
      </c>
      <c r="S63" s="96" t="s">
        <v>368</v>
      </c>
      <c r="T63" s="96" t="s">
        <v>368</v>
      </c>
      <c r="U63" s="96" t="s">
        <v>368</v>
      </c>
      <c r="V63" s="96" t="s">
        <v>368</v>
      </c>
      <c r="W63" s="96" t="s">
        <v>368</v>
      </c>
      <c r="X63" s="96" t="s">
        <v>368</v>
      </c>
      <c r="Y63" s="96" t="s">
        <v>368</v>
      </c>
      <c r="Z63" s="96" t="s">
        <v>368</v>
      </c>
      <c r="AA63" s="96" t="s">
        <v>368</v>
      </c>
      <c r="AB63" s="96" t="s">
        <v>368</v>
      </c>
      <c r="AC63" s="110"/>
    </row>
    <row r="64" spans="1:29" s="111" customFormat="1" ht="28" x14ac:dyDescent="0.15">
      <c r="A64" s="97" t="s">
        <v>203</v>
      </c>
      <c r="B64" s="116" t="s">
        <v>51</v>
      </c>
      <c r="C64" s="99" t="s">
        <v>38</v>
      </c>
      <c r="D64" s="101" t="s">
        <v>217</v>
      </c>
      <c r="E64" s="112">
        <v>160000</v>
      </c>
      <c r="F64" s="112">
        <v>67600</v>
      </c>
      <c r="G64" s="112">
        <v>648903.23</v>
      </c>
      <c r="H64" s="112">
        <v>459806.45</v>
      </c>
      <c r="I64" s="112">
        <v>575258.06000000006</v>
      </c>
      <c r="J64" s="112">
        <v>346354.84</v>
      </c>
      <c r="K64" s="112">
        <v>178100</v>
      </c>
      <c r="L64" s="112">
        <v>0</v>
      </c>
      <c r="M64" s="112">
        <v>189800</v>
      </c>
      <c r="N64" s="112">
        <v>0</v>
      </c>
      <c r="O64" s="112">
        <v>0</v>
      </c>
      <c r="P64" s="112">
        <v>158600</v>
      </c>
      <c r="Q64" s="112">
        <v>592000</v>
      </c>
      <c r="R64" s="112">
        <v>664000</v>
      </c>
      <c r="S64" s="112">
        <v>1076000</v>
      </c>
      <c r="T64" s="112">
        <v>152000</v>
      </c>
      <c r="U64" s="112">
        <v>666000</v>
      </c>
      <c r="V64" s="112">
        <v>598000</v>
      </c>
      <c r="W64" s="112">
        <v>756000</v>
      </c>
      <c r="X64" s="112">
        <v>366000</v>
      </c>
      <c r="Y64" s="112">
        <v>424000</v>
      </c>
      <c r="Z64" s="112">
        <v>988000</v>
      </c>
      <c r="AA64" s="112">
        <v>678000</v>
      </c>
      <c r="AB64" s="112">
        <v>1082000</v>
      </c>
      <c r="AC64" s="117">
        <f>SUM(E64:AB64)</f>
        <v>10826422.58</v>
      </c>
    </row>
    <row r="65" spans="1:29" s="111" customFormat="1" ht="126" x14ac:dyDescent="0.15">
      <c r="A65" s="109" t="s">
        <v>234</v>
      </c>
      <c r="B65" s="94" t="s">
        <v>52</v>
      </c>
      <c r="C65" s="99" t="s">
        <v>4</v>
      </c>
      <c r="D65" s="101" t="s">
        <v>218</v>
      </c>
      <c r="E65" s="97" t="s">
        <v>369</v>
      </c>
      <c r="F65" s="97" t="s">
        <v>369</v>
      </c>
      <c r="G65" s="97" t="s">
        <v>369</v>
      </c>
      <c r="H65" s="97" t="s">
        <v>369</v>
      </c>
      <c r="I65" s="97" t="s">
        <v>369</v>
      </c>
      <c r="J65" s="97" t="s">
        <v>369</v>
      </c>
      <c r="K65" s="97" t="s">
        <v>369</v>
      </c>
      <c r="L65" s="97" t="s">
        <v>369</v>
      </c>
      <c r="M65" s="97" t="s">
        <v>369</v>
      </c>
      <c r="N65" s="97" t="s">
        <v>369</v>
      </c>
      <c r="O65" s="97" t="s">
        <v>369</v>
      </c>
      <c r="P65" s="97" t="s">
        <v>369</v>
      </c>
      <c r="Q65" s="97" t="s">
        <v>369</v>
      </c>
      <c r="R65" s="97" t="s">
        <v>369</v>
      </c>
      <c r="S65" s="97" t="s">
        <v>369</v>
      </c>
      <c r="T65" s="97" t="s">
        <v>369</v>
      </c>
      <c r="U65" s="97" t="s">
        <v>369</v>
      </c>
      <c r="V65" s="97" t="s">
        <v>369</v>
      </c>
      <c r="W65" s="97" t="s">
        <v>369</v>
      </c>
      <c r="X65" s="97" t="s">
        <v>369</v>
      </c>
      <c r="Y65" s="97" t="s">
        <v>369</v>
      </c>
      <c r="Z65" s="97" t="s">
        <v>369</v>
      </c>
      <c r="AA65" s="97" t="s">
        <v>369</v>
      </c>
      <c r="AB65" s="97" t="s">
        <v>369</v>
      </c>
      <c r="AC65" s="110"/>
    </row>
    <row r="66" spans="1:29" s="111" customFormat="1" ht="28" x14ac:dyDescent="0.15">
      <c r="A66" s="99" t="s">
        <v>235</v>
      </c>
      <c r="B66" s="116" t="s">
        <v>53</v>
      </c>
      <c r="C66" s="99" t="s">
        <v>4</v>
      </c>
      <c r="D66" s="101" t="s">
        <v>201</v>
      </c>
      <c r="E66" s="97" t="s">
        <v>360</v>
      </c>
      <c r="F66" s="97" t="s">
        <v>360</v>
      </c>
      <c r="G66" s="97" t="s">
        <v>360</v>
      </c>
      <c r="H66" s="97" t="s">
        <v>360</v>
      </c>
      <c r="I66" s="97" t="s">
        <v>360</v>
      </c>
      <c r="J66" s="97" t="s">
        <v>360</v>
      </c>
      <c r="K66" s="97" t="s">
        <v>360</v>
      </c>
      <c r="L66" s="97" t="s">
        <v>360</v>
      </c>
      <c r="M66" s="97" t="s">
        <v>360</v>
      </c>
      <c r="N66" s="97" t="s">
        <v>360</v>
      </c>
      <c r="O66" s="97" t="s">
        <v>360</v>
      </c>
      <c r="P66" s="97" t="s">
        <v>360</v>
      </c>
      <c r="Q66" s="97" t="s">
        <v>360</v>
      </c>
      <c r="R66" s="97" t="s">
        <v>360</v>
      </c>
      <c r="S66" s="97" t="s">
        <v>360</v>
      </c>
      <c r="T66" s="97" t="s">
        <v>360</v>
      </c>
      <c r="U66" s="97" t="s">
        <v>360</v>
      </c>
      <c r="V66" s="97" t="s">
        <v>360</v>
      </c>
      <c r="W66" s="97" t="s">
        <v>360</v>
      </c>
      <c r="X66" s="97" t="s">
        <v>360</v>
      </c>
      <c r="Y66" s="97" t="s">
        <v>360</v>
      </c>
      <c r="Z66" s="97" t="s">
        <v>360</v>
      </c>
      <c r="AA66" s="97" t="s">
        <v>360</v>
      </c>
      <c r="AB66" s="97" t="s">
        <v>360</v>
      </c>
      <c r="AC66" s="110"/>
    </row>
    <row r="67" spans="1:29" s="111" customFormat="1" ht="14" x14ac:dyDescent="0.15">
      <c r="A67" s="99" t="s">
        <v>236</v>
      </c>
      <c r="B67" s="116" t="s">
        <v>2</v>
      </c>
      <c r="C67" s="99" t="s">
        <v>4</v>
      </c>
      <c r="D67" s="101" t="s">
        <v>201</v>
      </c>
      <c r="E67" s="102" t="s">
        <v>356</v>
      </c>
      <c r="F67" s="102" t="s">
        <v>356</v>
      </c>
      <c r="G67" s="102" t="s">
        <v>356</v>
      </c>
      <c r="H67" s="102" t="s">
        <v>356</v>
      </c>
      <c r="I67" s="102" t="s">
        <v>356</v>
      </c>
      <c r="J67" s="102" t="s">
        <v>356</v>
      </c>
      <c r="K67" s="102" t="s">
        <v>356</v>
      </c>
      <c r="L67" s="102" t="s">
        <v>356</v>
      </c>
      <c r="M67" s="102" t="s">
        <v>356</v>
      </c>
      <c r="N67" s="102" t="s">
        <v>356</v>
      </c>
      <c r="O67" s="102" t="s">
        <v>356</v>
      </c>
      <c r="P67" s="102" t="s">
        <v>356</v>
      </c>
      <c r="Q67" s="102" t="s">
        <v>356</v>
      </c>
      <c r="R67" s="102" t="s">
        <v>356</v>
      </c>
      <c r="S67" s="102" t="s">
        <v>356</v>
      </c>
      <c r="T67" s="102" t="s">
        <v>356</v>
      </c>
      <c r="U67" s="102" t="s">
        <v>356</v>
      </c>
      <c r="V67" s="102" t="s">
        <v>356</v>
      </c>
      <c r="W67" s="102" t="s">
        <v>356</v>
      </c>
      <c r="X67" s="102" t="s">
        <v>356</v>
      </c>
      <c r="Y67" s="102" t="s">
        <v>356</v>
      </c>
      <c r="Z67" s="102" t="s">
        <v>356</v>
      </c>
      <c r="AA67" s="102" t="s">
        <v>356</v>
      </c>
      <c r="AB67" s="102" t="s">
        <v>356</v>
      </c>
      <c r="AC67" s="110"/>
    </row>
    <row r="68" spans="1:29" s="111" customFormat="1" ht="14" x14ac:dyDescent="0.15">
      <c r="A68" s="99" t="s">
        <v>237</v>
      </c>
      <c r="B68" s="116" t="s">
        <v>54</v>
      </c>
      <c r="C68" s="99" t="s">
        <v>38</v>
      </c>
      <c r="D68" s="101" t="s">
        <v>201</v>
      </c>
      <c r="E68" s="112">
        <f t="shared" ref="E68:I68" si="19">E64/E$12</f>
        <v>2.0935430110344936E-2</v>
      </c>
      <c r="F68" s="112">
        <f t="shared" si="19"/>
        <v>1.119102523099468E-2</v>
      </c>
      <c r="G68" s="112">
        <f t="shared" si="19"/>
        <v>0.32771821844031185</v>
      </c>
      <c r="H68" s="112">
        <f t="shared" si="19"/>
        <v>0.32905410601987456</v>
      </c>
      <c r="I68" s="112">
        <f t="shared" si="19"/>
        <v>0.36088886739722892</v>
      </c>
      <c r="J68" s="112">
        <f t="shared" ref="J68:AB68" si="20">J64/J$12</f>
        <v>0.39743333827359351</v>
      </c>
      <c r="K68" s="112">
        <f t="shared" si="20"/>
        <v>1.254314832459527</v>
      </c>
      <c r="L68" s="112">
        <v>0</v>
      </c>
      <c r="M68" s="112">
        <f t="shared" si="20"/>
        <v>1.8339385104960126</v>
      </c>
      <c r="N68" s="112">
        <v>0</v>
      </c>
      <c r="O68" s="112">
        <v>0</v>
      </c>
      <c r="P68" s="112">
        <f t="shared" si="20"/>
        <v>1.3585209629806463</v>
      </c>
      <c r="Q68" s="112">
        <f t="shared" si="20"/>
        <v>0.27321942221799572</v>
      </c>
      <c r="R68" s="112">
        <f t="shared" si="20"/>
        <v>0.23934813391542509</v>
      </c>
      <c r="S68" s="112">
        <f t="shared" si="20"/>
        <v>0.25221546616320084</v>
      </c>
      <c r="T68" s="112">
        <f t="shared" si="20"/>
        <v>2.2571687851388647E-2</v>
      </c>
      <c r="U68" s="112">
        <f t="shared" si="20"/>
        <v>0.24811961931789167</v>
      </c>
      <c r="V68" s="112">
        <f t="shared" si="20"/>
        <v>0.27106950018002551</v>
      </c>
      <c r="W68" s="112">
        <f t="shared" si="20"/>
        <v>0.23680492199406245</v>
      </c>
      <c r="X68" s="112">
        <f t="shared" si="20"/>
        <v>0.2987772833557959</v>
      </c>
      <c r="Y68" s="112">
        <f t="shared" si="20"/>
        <v>0.19552197947189837</v>
      </c>
      <c r="Z68" s="112">
        <f t="shared" si="20"/>
        <v>0.1965100831561257</v>
      </c>
      <c r="AA68" s="112">
        <f t="shared" si="20"/>
        <v>0.25708423673669434</v>
      </c>
      <c r="AB68" s="112">
        <f t="shared" si="20"/>
        <v>0.22475586242379586</v>
      </c>
      <c r="AC68" s="110"/>
    </row>
    <row r="69" spans="1:29" s="111" customFormat="1" ht="65.25" customHeight="1" x14ac:dyDescent="0.15">
      <c r="A69" s="108" t="s">
        <v>202</v>
      </c>
      <c r="B69" s="94" t="s">
        <v>39</v>
      </c>
      <c r="C69" s="99" t="s">
        <v>4</v>
      </c>
      <c r="D69" s="101" t="s">
        <v>216</v>
      </c>
      <c r="E69" s="96" t="s">
        <v>370</v>
      </c>
      <c r="F69" s="96" t="s">
        <v>370</v>
      </c>
      <c r="G69" s="96" t="s">
        <v>370</v>
      </c>
      <c r="H69" s="96" t="s">
        <v>370</v>
      </c>
      <c r="I69" s="96" t="s">
        <v>370</v>
      </c>
      <c r="J69" s="96" t="s">
        <v>370</v>
      </c>
      <c r="K69" s="96" t="s">
        <v>370</v>
      </c>
      <c r="L69" s="96" t="s">
        <v>370</v>
      </c>
      <c r="M69" s="96" t="s">
        <v>370</v>
      </c>
      <c r="N69" s="96" t="s">
        <v>370</v>
      </c>
      <c r="O69" s="96" t="s">
        <v>370</v>
      </c>
      <c r="P69" s="96" t="s">
        <v>370</v>
      </c>
      <c r="Q69" s="96" t="s">
        <v>370</v>
      </c>
      <c r="R69" s="96" t="s">
        <v>370</v>
      </c>
      <c r="S69" s="96" t="s">
        <v>370</v>
      </c>
      <c r="T69" s="96" t="s">
        <v>370</v>
      </c>
      <c r="U69" s="96" t="s">
        <v>370</v>
      </c>
      <c r="V69" s="96" t="s">
        <v>370</v>
      </c>
      <c r="W69" s="96" t="s">
        <v>370</v>
      </c>
      <c r="X69" s="96" t="s">
        <v>370</v>
      </c>
      <c r="Y69" s="96" t="s">
        <v>370</v>
      </c>
      <c r="Z69" s="96" t="s">
        <v>370</v>
      </c>
      <c r="AA69" s="96" t="s">
        <v>370</v>
      </c>
      <c r="AB69" s="96" t="s">
        <v>370</v>
      </c>
      <c r="AC69" s="110"/>
    </row>
    <row r="70" spans="1:29" s="111" customFormat="1" ht="28" x14ac:dyDescent="0.15">
      <c r="A70" s="97" t="s">
        <v>203</v>
      </c>
      <c r="B70" s="116" t="s">
        <v>51</v>
      </c>
      <c r="C70" s="99" t="s">
        <v>38</v>
      </c>
      <c r="D70" s="101" t="s">
        <v>217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112">
        <v>0</v>
      </c>
      <c r="Z70" s="112">
        <v>0</v>
      </c>
      <c r="AA70" s="112">
        <v>0</v>
      </c>
      <c r="AB70" s="112">
        <v>0</v>
      </c>
      <c r="AC70" s="110"/>
    </row>
    <row r="71" spans="1:29" s="111" customFormat="1" ht="84" x14ac:dyDescent="0.15">
      <c r="A71" s="109" t="s">
        <v>238</v>
      </c>
      <c r="B71" s="94" t="s">
        <v>52</v>
      </c>
      <c r="C71" s="99" t="s">
        <v>4</v>
      </c>
      <c r="D71" s="101" t="s">
        <v>218</v>
      </c>
      <c r="E71" s="97" t="s">
        <v>371</v>
      </c>
      <c r="F71" s="97" t="s">
        <v>371</v>
      </c>
      <c r="G71" s="97" t="s">
        <v>371</v>
      </c>
      <c r="H71" s="97" t="s">
        <v>371</v>
      </c>
      <c r="I71" s="97" t="s">
        <v>371</v>
      </c>
      <c r="J71" s="97" t="s">
        <v>371</v>
      </c>
      <c r="K71" s="97" t="s">
        <v>371</v>
      </c>
      <c r="L71" s="97" t="s">
        <v>371</v>
      </c>
      <c r="M71" s="97" t="s">
        <v>371</v>
      </c>
      <c r="N71" s="97" t="s">
        <v>371</v>
      </c>
      <c r="O71" s="97" t="s">
        <v>371</v>
      </c>
      <c r="P71" s="97" t="s">
        <v>371</v>
      </c>
      <c r="Q71" s="97" t="s">
        <v>371</v>
      </c>
      <c r="R71" s="97" t="s">
        <v>371</v>
      </c>
      <c r="S71" s="97" t="s">
        <v>371</v>
      </c>
      <c r="T71" s="97" t="s">
        <v>371</v>
      </c>
      <c r="U71" s="97" t="s">
        <v>371</v>
      </c>
      <c r="V71" s="97" t="s">
        <v>371</v>
      </c>
      <c r="W71" s="97" t="s">
        <v>371</v>
      </c>
      <c r="X71" s="97" t="s">
        <v>371</v>
      </c>
      <c r="Y71" s="97" t="s">
        <v>371</v>
      </c>
      <c r="Z71" s="97" t="s">
        <v>371</v>
      </c>
      <c r="AA71" s="97" t="s">
        <v>371</v>
      </c>
      <c r="AB71" s="97" t="s">
        <v>371</v>
      </c>
      <c r="AC71" s="110"/>
    </row>
    <row r="72" spans="1:29" s="111" customFormat="1" ht="28" x14ac:dyDescent="0.15">
      <c r="A72" s="99" t="s">
        <v>239</v>
      </c>
      <c r="B72" s="116" t="s">
        <v>53</v>
      </c>
      <c r="C72" s="99" t="s">
        <v>4</v>
      </c>
      <c r="D72" s="101" t="s">
        <v>201</v>
      </c>
      <c r="E72" s="97" t="s">
        <v>372</v>
      </c>
      <c r="F72" s="97" t="s">
        <v>372</v>
      </c>
      <c r="G72" s="97" t="s">
        <v>372</v>
      </c>
      <c r="H72" s="97" t="s">
        <v>372</v>
      </c>
      <c r="I72" s="97" t="s">
        <v>372</v>
      </c>
      <c r="J72" s="97" t="s">
        <v>372</v>
      </c>
      <c r="K72" s="97" t="s">
        <v>372</v>
      </c>
      <c r="L72" s="97" t="s">
        <v>372</v>
      </c>
      <c r="M72" s="97" t="s">
        <v>372</v>
      </c>
      <c r="N72" s="97" t="s">
        <v>372</v>
      </c>
      <c r="O72" s="97" t="s">
        <v>372</v>
      </c>
      <c r="P72" s="97" t="s">
        <v>372</v>
      </c>
      <c r="Q72" s="97" t="s">
        <v>372</v>
      </c>
      <c r="R72" s="97" t="s">
        <v>372</v>
      </c>
      <c r="S72" s="97" t="s">
        <v>372</v>
      </c>
      <c r="T72" s="97" t="s">
        <v>372</v>
      </c>
      <c r="U72" s="97" t="s">
        <v>372</v>
      </c>
      <c r="V72" s="97" t="s">
        <v>372</v>
      </c>
      <c r="W72" s="97" t="s">
        <v>372</v>
      </c>
      <c r="X72" s="97" t="s">
        <v>372</v>
      </c>
      <c r="Y72" s="97" t="s">
        <v>372</v>
      </c>
      <c r="Z72" s="97" t="s">
        <v>372</v>
      </c>
      <c r="AA72" s="97" t="s">
        <v>372</v>
      </c>
      <c r="AB72" s="97" t="s">
        <v>372</v>
      </c>
      <c r="AC72" s="110"/>
    </row>
    <row r="73" spans="1:29" s="111" customFormat="1" ht="14" x14ac:dyDescent="0.15">
      <c r="A73" s="99" t="s">
        <v>240</v>
      </c>
      <c r="B73" s="116" t="s">
        <v>2</v>
      </c>
      <c r="C73" s="99" t="s">
        <v>4</v>
      </c>
      <c r="D73" s="101" t="s">
        <v>201</v>
      </c>
      <c r="E73" s="102" t="s">
        <v>356</v>
      </c>
      <c r="F73" s="102" t="s">
        <v>356</v>
      </c>
      <c r="G73" s="102" t="s">
        <v>356</v>
      </c>
      <c r="H73" s="102" t="s">
        <v>356</v>
      </c>
      <c r="I73" s="102" t="s">
        <v>356</v>
      </c>
      <c r="J73" s="102" t="s">
        <v>356</v>
      </c>
      <c r="K73" s="102" t="s">
        <v>356</v>
      </c>
      <c r="L73" s="102" t="s">
        <v>356</v>
      </c>
      <c r="M73" s="102" t="s">
        <v>356</v>
      </c>
      <c r="N73" s="102" t="s">
        <v>356</v>
      </c>
      <c r="O73" s="102" t="s">
        <v>356</v>
      </c>
      <c r="P73" s="102" t="s">
        <v>356</v>
      </c>
      <c r="Q73" s="102" t="s">
        <v>356</v>
      </c>
      <c r="R73" s="102" t="s">
        <v>356</v>
      </c>
      <c r="S73" s="102" t="s">
        <v>356</v>
      </c>
      <c r="T73" s="102" t="s">
        <v>356</v>
      </c>
      <c r="U73" s="102" t="s">
        <v>356</v>
      </c>
      <c r="V73" s="102" t="s">
        <v>356</v>
      </c>
      <c r="W73" s="102" t="s">
        <v>356</v>
      </c>
      <c r="X73" s="102" t="s">
        <v>356</v>
      </c>
      <c r="Y73" s="102" t="s">
        <v>356</v>
      </c>
      <c r="Z73" s="102" t="s">
        <v>356</v>
      </c>
      <c r="AA73" s="102" t="s">
        <v>356</v>
      </c>
      <c r="AB73" s="102" t="s">
        <v>356</v>
      </c>
      <c r="AC73" s="110"/>
    </row>
    <row r="74" spans="1:29" s="111" customFormat="1" ht="14" x14ac:dyDescent="0.15">
      <c r="A74" s="99" t="s">
        <v>241</v>
      </c>
      <c r="B74" s="116" t="s">
        <v>54</v>
      </c>
      <c r="C74" s="99" t="s">
        <v>38</v>
      </c>
      <c r="D74" s="101" t="s">
        <v>201</v>
      </c>
      <c r="E74" s="112">
        <f t="shared" ref="E74:AB74" si="21">E70/E$12</f>
        <v>0</v>
      </c>
      <c r="F74" s="112">
        <f t="shared" si="21"/>
        <v>0</v>
      </c>
      <c r="G74" s="112">
        <f t="shared" si="21"/>
        <v>0</v>
      </c>
      <c r="H74" s="112">
        <f t="shared" si="21"/>
        <v>0</v>
      </c>
      <c r="I74" s="112">
        <f t="shared" si="21"/>
        <v>0</v>
      </c>
      <c r="J74" s="112">
        <f t="shared" si="21"/>
        <v>0</v>
      </c>
      <c r="K74" s="112">
        <f t="shared" si="21"/>
        <v>0</v>
      </c>
      <c r="L74" s="112">
        <v>0</v>
      </c>
      <c r="M74" s="112">
        <f t="shared" si="21"/>
        <v>0</v>
      </c>
      <c r="N74" s="112">
        <v>0</v>
      </c>
      <c r="O74" s="112">
        <v>0</v>
      </c>
      <c r="P74" s="112">
        <f t="shared" si="21"/>
        <v>0</v>
      </c>
      <c r="Q74" s="112">
        <f t="shared" si="21"/>
        <v>0</v>
      </c>
      <c r="R74" s="112">
        <f t="shared" si="21"/>
        <v>0</v>
      </c>
      <c r="S74" s="112">
        <f t="shared" si="21"/>
        <v>0</v>
      </c>
      <c r="T74" s="112">
        <f t="shared" si="21"/>
        <v>0</v>
      </c>
      <c r="U74" s="112">
        <f t="shared" si="21"/>
        <v>0</v>
      </c>
      <c r="V74" s="112">
        <f t="shared" si="21"/>
        <v>0</v>
      </c>
      <c r="W74" s="112">
        <f t="shared" si="21"/>
        <v>0</v>
      </c>
      <c r="X74" s="112">
        <f t="shared" si="21"/>
        <v>0</v>
      </c>
      <c r="Y74" s="112">
        <f t="shared" si="21"/>
        <v>0</v>
      </c>
      <c r="Z74" s="112">
        <f t="shared" si="21"/>
        <v>0</v>
      </c>
      <c r="AA74" s="112">
        <f t="shared" si="21"/>
        <v>0</v>
      </c>
      <c r="AB74" s="112">
        <f t="shared" si="21"/>
        <v>0</v>
      </c>
      <c r="AC74" s="110"/>
    </row>
    <row r="75" spans="1:29" s="111" customFormat="1" ht="42" x14ac:dyDescent="0.15">
      <c r="A75" s="108" t="s">
        <v>202</v>
      </c>
      <c r="B75" s="94" t="s">
        <v>39</v>
      </c>
      <c r="C75" s="99" t="s">
        <v>4</v>
      </c>
      <c r="D75" s="101" t="s">
        <v>216</v>
      </c>
      <c r="E75" s="96" t="s">
        <v>364</v>
      </c>
      <c r="F75" s="96" t="s">
        <v>364</v>
      </c>
      <c r="G75" s="96" t="s">
        <v>364</v>
      </c>
      <c r="H75" s="96" t="s">
        <v>364</v>
      </c>
      <c r="I75" s="96" t="s">
        <v>364</v>
      </c>
      <c r="J75" s="96" t="s">
        <v>364</v>
      </c>
      <c r="K75" s="96" t="s">
        <v>364</v>
      </c>
      <c r="L75" s="96" t="s">
        <v>364</v>
      </c>
      <c r="M75" s="96" t="s">
        <v>364</v>
      </c>
      <c r="N75" s="96" t="s">
        <v>364</v>
      </c>
      <c r="O75" s="96" t="s">
        <v>364</v>
      </c>
      <c r="P75" s="96" t="s">
        <v>364</v>
      </c>
      <c r="Q75" s="96" t="s">
        <v>364</v>
      </c>
      <c r="R75" s="96" t="s">
        <v>364</v>
      </c>
      <c r="S75" s="96" t="s">
        <v>364</v>
      </c>
      <c r="T75" s="96" t="s">
        <v>364</v>
      </c>
      <c r="U75" s="96" t="s">
        <v>364</v>
      </c>
      <c r="V75" s="96" t="s">
        <v>364</v>
      </c>
      <c r="W75" s="96" t="s">
        <v>364</v>
      </c>
      <c r="X75" s="96" t="s">
        <v>364</v>
      </c>
      <c r="Y75" s="96" t="s">
        <v>364</v>
      </c>
      <c r="Z75" s="96" t="s">
        <v>364</v>
      </c>
      <c r="AA75" s="96" t="s">
        <v>364</v>
      </c>
      <c r="AB75" s="96" t="s">
        <v>364</v>
      </c>
      <c r="AC75" s="110"/>
    </row>
    <row r="76" spans="1:29" s="111" customFormat="1" ht="28" x14ac:dyDescent="0.15">
      <c r="A76" s="97" t="s">
        <v>203</v>
      </c>
      <c r="B76" s="116" t="s">
        <v>51</v>
      </c>
      <c r="C76" s="99" t="s">
        <v>38</v>
      </c>
      <c r="D76" s="101" t="s">
        <v>217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180000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110"/>
    </row>
    <row r="77" spans="1:29" s="111" customFormat="1" ht="154" x14ac:dyDescent="0.15">
      <c r="A77" s="109" t="s">
        <v>242</v>
      </c>
      <c r="B77" s="94" t="s">
        <v>52</v>
      </c>
      <c r="C77" s="99" t="s">
        <v>4</v>
      </c>
      <c r="D77" s="101" t="s">
        <v>218</v>
      </c>
      <c r="E77" s="97" t="s">
        <v>365</v>
      </c>
      <c r="F77" s="97" t="s">
        <v>365</v>
      </c>
      <c r="G77" s="97" t="s">
        <v>365</v>
      </c>
      <c r="H77" s="97" t="s">
        <v>365</v>
      </c>
      <c r="I77" s="97" t="s">
        <v>365</v>
      </c>
      <c r="J77" s="97" t="s">
        <v>365</v>
      </c>
      <c r="K77" s="97" t="s">
        <v>365</v>
      </c>
      <c r="L77" s="97" t="s">
        <v>365</v>
      </c>
      <c r="M77" s="97" t="s">
        <v>365</v>
      </c>
      <c r="N77" s="97" t="s">
        <v>365</v>
      </c>
      <c r="O77" s="97" t="s">
        <v>365</v>
      </c>
      <c r="P77" s="97" t="s">
        <v>365</v>
      </c>
      <c r="Q77" s="97" t="s">
        <v>365</v>
      </c>
      <c r="R77" s="97" t="s">
        <v>365</v>
      </c>
      <c r="S77" s="97" t="s">
        <v>365</v>
      </c>
      <c r="T77" s="97" t="s">
        <v>365</v>
      </c>
      <c r="U77" s="97" t="s">
        <v>365</v>
      </c>
      <c r="V77" s="97" t="s">
        <v>365</v>
      </c>
      <c r="W77" s="97" t="s">
        <v>365</v>
      </c>
      <c r="X77" s="97" t="s">
        <v>365</v>
      </c>
      <c r="Y77" s="97" t="s">
        <v>365</v>
      </c>
      <c r="Z77" s="97" t="s">
        <v>365</v>
      </c>
      <c r="AA77" s="97" t="s">
        <v>365</v>
      </c>
      <c r="AB77" s="97" t="s">
        <v>365</v>
      </c>
      <c r="AC77" s="110"/>
    </row>
    <row r="78" spans="1:29" s="111" customFormat="1" ht="28" x14ac:dyDescent="0.15">
      <c r="A78" s="99" t="s">
        <v>243</v>
      </c>
      <c r="B78" s="116" t="s">
        <v>53</v>
      </c>
      <c r="C78" s="99" t="s">
        <v>4</v>
      </c>
      <c r="D78" s="101" t="s">
        <v>201</v>
      </c>
      <c r="E78" s="97" t="s">
        <v>360</v>
      </c>
      <c r="F78" s="97" t="s">
        <v>360</v>
      </c>
      <c r="G78" s="97" t="s">
        <v>360</v>
      </c>
      <c r="H78" s="97" t="s">
        <v>360</v>
      </c>
      <c r="I78" s="97" t="s">
        <v>360</v>
      </c>
      <c r="J78" s="97" t="s">
        <v>360</v>
      </c>
      <c r="K78" s="97" t="s">
        <v>360</v>
      </c>
      <c r="L78" s="97" t="s">
        <v>360</v>
      </c>
      <c r="M78" s="97" t="s">
        <v>360</v>
      </c>
      <c r="N78" s="97" t="s">
        <v>360</v>
      </c>
      <c r="O78" s="97" t="s">
        <v>360</v>
      </c>
      <c r="P78" s="97" t="s">
        <v>360</v>
      </c>
      <c r="Q78" s="97" t="s">
        <v>360</v>
      </c>
      <c r="R78" s="97" t="s">
        <v>360</v>
      </c>
      <c r="S78" s="97" t="s">
        <v>360</v>
      </c>
      <c r="T78" s="97" t="s">
        <v>360</v>
      </c>
      <c r="U78" s="97" t="s">
        <v>360</v>
      </c>
      <c r="V78" s="97" t="s">
        <v>360</v>
      </c>
      <c r="W78" s="97" t="s">
        <v>360</v>
      </c>
      <c r="X78" s="97" t="s">
        <v>360</v>
      </c>
      <c r="Y78" s="97" t="s">
        <v>360</v>
      </c>
      <c r="Z78" s="97" t="s">
        <v>360</v>
      </c>
      <c r="AA78" s="97" t="s">
        <v>360</v>
      </c>
      <c r="AB78" s="97" t="s">
        <v>360</v>
      </c>
      <c r="AC78" s="110"/>
    </row>
    <row r="79" spans="1:29" s="111" customFormat="1" ht="14" x14ac:dyDescent="0.15">
      <c r="A79" s="99" t="s">
        <v>244</v>
      </c>
      <c r="B79" s="116" t="s">
        <v>2</v>
      </c>
      <c r="C79" s="99" t="s">
        <v>4</v>
      </c>
      <c r="D79" s="101" t="s">
        <v>201</v>
      </c>
      <c r="E79" s="102" t="s">
        <v>356</v>
      </c>
      <c r="F79" s="102" t="s">
        <v>356</v>
      </c>
      <c r="G79" s="102" t="s">
        <v>356</v>
      </c>
      <c r="H79" s="102" t="s">
        <v>356</v>
      </c>
      <c r="I79" s="102" t="s">
        <v>356</v>
      </c>
      <c r="J79" s="102" t="s">
        <v>356</v>
      </c>
      <c r="K79" s="102" t="s">
        <v>356</v>
      </c>
      <c r="L79" s="102" t="s">
        <v>356</v>
      </c>
      <c r="M79" s="102" t="s">
        <v>356</v>
      </c>
      <c r="N79" s="102" t="s">
        <v>356</v>
      </c>
      <c r="O79" s="102" t="s">
        <v>356</v>
      </c>
      <c r="P79" s="102" t="s">
        <v>356</v>
      </c>
      <c r="Q79" s="102" t="s">
        <v>356</v>
      </c>
      <c r="R79" s="102" t="s">
        <v>356</v>
      </c>
      <c r="S79" s="102" t="s">
        <v>356</v>
      </c>
      <c r="T79" s="102" t="s">
        <v>356</v>
      </c>
      <c r="U79" s="102" t="s">
        <v>356</v>
      </c>
      <c r="V79" s="102" t="s">
        <v>356</v>
      </c>
      <c r="W79" s="102" t="s">
        <v>356</v>
      </c>
      <c r="X79" s="102" t="s">
        <v>356</v>
      </c>
      <c r="Y79" s="102" t="s">
        <v>356</v>
      </c>
      <c r="Z79" s="102" t="s">
        <v>356</v>
      </c>
      <c r="AA79" s="102" t="s">
        <v>356</v>
      </c>
      <c r="AB79" s="102" t="s">
        <v>356</v>
      </c>
      <c r="AC79" s="110"/>
    </row>
    <row r="80" spans="1:29" s="111" customFormat="1" ht="14" x14ac:dyDescent="0.15">
      <c r="A80" s="99" t="s">
        <v>245</v>
      </c>
      <c r="B80" s="116" t="s">
        <v>54</v>
      </c>
      <c r="C80" s="99" t="s">
        <v>38</v>
      </c>
      <c r="D80" s="101" t="s">
        <v>201</v>
      </c>
      <c r="E80" s="112">
        <f t="shared" ref="E80:AB80" si="22">E76/E$12</f>
        <v>0</v>
      </c>
      <c r="F80" s="112">
        <f t="shared" si="22"/>
        <v>0</v>
      </c>
      <c r="G80" s="112">
        <f t="shared" si="22"/>
        <v>0</v>
      </c>
      <c r="H80" s="112">
        <f t="shared" si="22"/>
        <v>0</v>
      </c>
      <c r="I80" s="112">
        <f t="shared" si="22"/>
        <v>0</v>
      </c>
      <c r="J80" s="112">
        <f t="shared" si="22"/>
        <v>0</v>
      </c>
      <c r="K80" s="112">
        <f t="shared" si="22"/>
        <v>0</v>
      </c>
      <c r="L80" s="112">
        <v>0</v>
      </c>
      <c r="M80" s="112">
        <f t="shared" si="22"/>
        <v>0</v>
      </c>
      <c r="N80" s="112">
        <v>0</v>
      </c>
      <c r="O80" s="112">
        <v>0</v>
      </c>
      <c r="P80" s="112">
        <f t="shared" si="22"/>
        <v>0</v>
      </c>
      <c r="Q80" s="112">
        <f t="shared" si="22"/>
        <v>0</v>
      </c>
      <c r="R80" s="112">
        <f t="shared" si="22"/>
        <v>0</v>
      </c>
      <c r="S80" s="112">
        <f t="shared" si="22"/>
        <v>0</v>
      </c>
      <c r="T80" s="112">
        <f t="shared" si="22"/>
        <v>2.6729630350328663E-2</v>
      </c>
      <c r="U80" s="112">
        <f t="shared" si="22"/>
        <v>0</v>
      </c>
      <c r="V80" s="112">
        <f t="shared" si="22"/>
        <v>0</v>
      </c>
      <c r="W80" s="112">
        <f t="shared" si="22"/>
        <v>0</v>
      </c>
      <c r="X80" s="112">
        <f t="shared" si="22"/>
        <v>0</v>
      </c>
      <c r="Y80" s="112">
        <f t="shared" si="22"/>
        <v>0</v>
      </c>
      <c r="Z80" s="112">
        <f t="shared" si="22"/>
        <v>0</v>
      </c>
      <c r="AA80" s="112">
        <f t="shared" si="22"/>
        <v>0</v>
      </c>
      <c r="AB80" s="112">
        <f t="shared" si="22"/>
        <v>0</v>
      </c>
      <c r="AC80" s="110"/>
    </row>
    <row r="81" spans="1:29" s="111" customFormat="1" ht="39" customHeight="1" x14ac:dyDescent="0.15">
      <c r="A81" s="108" t="s">
        <v>202</v>
      </c>
      <c r="B81" s="94" t="s">
        <v>39</v>
      </c>
      <c r="C81" s="99" t="s">
        <v>4</v>
      </c>
      <c r="D81" s="101" t="s">
        <v>216</v>
      </c>
      <c r="E81" s="96" t="s">
        <v>373</v>
      </c>
      <c r="F81" s="96" t="s">
        <v>373</v>
      </c>
      <c r="G81" s="96" t="s">
        <v>373</v>
      </c>
      <c r="H81" s="96" t="s">
        <v>373</v>
      </c>
      <c r="I81" s="96" t="s">
        <v>373</v>
      </c>
      <c r="J81" s="96" t="s">
        <v>373</v>
      </c>
      <c r="K81" s="96" t="s">
        <v>373</v>
      </c>
      <c r="L81" s="96" t="s">
        <v>373</v>
      </c>
      <c r="M81" s="96" t="s">
        <v>373</v>
      </c>
      <c r="N81" s="96" t="s">
        <v>373</v>
      </c>
      <c r="O81" s="96" t="s">
        <v>373</v>
      </c>
      <c r="P81" s="96" t="s">
        <v>373</v>
      </c>
      <c r="Q81" s="96" t="s">
        <v>373</v>
      </c>
      <c r="R81" s="96" t="s">
        <v>373</v>
      </c>
      <c r="S81" s="96" t="s">
        <v>373</v>
      </c>
      <c r="T81" s="96" t="s">
        <v>373</v>
      </c>
      <c r="U81" s="96" t="s">
        <v>373</v>
      </c>
      <c r="V81" s="96" t="s">
        <v>373</v>
      </c>
      <c r="W81" s="96" t="s">
        <v>373</v>
      </c>
      <c r="X81" s="96" t="s">
        <v>373</v>
      </c>
      <c r="Y81" s="96" t="s">
        <v>373</v>
      </c>
      <c r="Z81" s="96" t="s">
        <v>373</v>
      </c>
      <c r="AA81" s="96" t="s">
        <v>373</v>
      </c>
      <c r="AB81" s="96" t="s">
        <v>373</v>
      </c>
      <c r="AC81" s="110"/>
    </row>
    <row r="82" spans="1:29" s="111" customFormat="1" ht="28" x14ac:dyDescent="0.15">
      <c r="A82" s="97" t="s">
        <v>203</v>
      </c>
      <c r="B82" s="116" t="s">
        <v>51</v>
      </c>
      <c r="C82" s="99" t="s">
        <v>38</v>
      </c>
      <c r="D82" s="101" t="s">
        <v>217</v>
      </c>
      <c r="E82" s="112">
        <v>894076.8</v>
      </c>
      <c r="F82" s="112">
        <v>29749.8</v>
      </c>
      <c r="G82" s="112">
        <v>273137.12</v>
      </c>
      <c r="H82" s="112">
        <v>273137.12</v>
      </c>
      <c r="I82" s="112">
        <v>341421.4</v>
      </c>
      <c r="J82" s="112">
        <v>204852.84</v>
      </c>
      <c r="K82" s="112">
        <v>59499.6</v>
      </c>
      <c r="L82" s="112">
        <v>0</v>
      </c>
      <c r="M82" s="112">
        <v>44624.7</v>
      </c>
      <c r="N82" s="112">
        <v>0</v>
      </c>
      <c r="O82" s="112">
        <v>0</v>
      </c>
      <c r="P82" s="112">
        <v>74374.5</v>
      </c>
      <c r="Q82" s="112">
        <v>397525.22</v>
      </c>
      <c r="R82" s="112">
        <v>397525.22</v>
      </c>
      <c r="S82" s="112">
        <v>668078.59</v>
      </c>
      <c r="T82" s="112">
        <v>715261.43999999994</v>
      </c>
      <c r="U82" s="112">
        <v>357630.71999999997</v>
      </c>
      <c r="V82" s="112">
        <v>411920.28</v>
      </c>
      <c r="W82" s="112">
        <v>549227.04</v>
      </c>
      <c r="X82" s="112">
        <v>274613.52</v>
      </c>
      <c r="Y82" s="112">
        <v>274613.52</v>
      </c>
      <c r="Z82" s="112">
        <v>686533.8</v>
      </c>
      <c r="AA82" s="112">
        <v>289488.42</v>
      </c>
      <c r="AB82" s="112">
        <v>536446.07999999996</v>
      </c>
      <c r="AC82" s="117">
        <f>SUM(E82:AB82)</f>
        <v>7753737.7299999995</v>
      </c>
    </row>
    <row r="83" spans="1:29" s="111" customFormat="1" ht="154" x14ac:dyDescent="0.15">
      <c r="A83" s="109" t="s">
        <v>246</v>
      </c>
      <c r="B83" s="94" t="s">
        <v>52</v>
      </c>
      <c r="C83" s="99" t="s">
        <v>4</v>
      </c>
      <c r="D83" s="101" t="s">
        <v>218</v>
      </c>
      <c r="E83" s="97" t="s">
        <v>374</v>
      </c>
      <c r="F83" s="97" t="s">
        <v>374</v>
      </c>
      <c r="G83" s="97" t="s">
        <v>374</v>
      </c>
      <c r="H83" s="97" t="s">
        <v>374</v>
      </c>
      <c r="I83" s="97" t="s">
        <v>374</v>
      </c>
      <c r="J83" s="97" t="s">
        <v>374</v>
      </c>
      <c r="K83" s="97" t="s">
        <v>374</v>
      </c>
      <c r="L83" s="97" t="s">
        <v>374</v>
      </c>
      <c r="M83" s="97" t="s">
        <v>374</v>
      </c>
      <c r="N83" s="97" t="s">
        <v>374</v>
      </c>
      <c r="O83" s="97" t="s">
        <v>374</v>
      </c>
      <c r="P83" s="97" t="s">
        <v>374</v>
      </c>
      <c r="Q83" s="97" t="s">
        <v>374</v>
      </c>
      <c r="R83" s="97" t="s">
        <v>374</v>
      </c>
      <c r="S83" s="97" t="s">
        <v>374</v>
      </c>
      <c r="T83" s="97" t="s">
        <v>374</v>
      </c>
      <c r="U83" s="97" t="s">
        <v>374</v>
      </c>
      <c r="V83" s="97" t="s">
        <v>374</v>
      </c>
      <c r="W83" s="97" t="s">
        <v>374</v>
      </c>
      <c r="X83" s="97" t="s">
        <v>374</v>
      </c>
      <c r="Y83" s="97" t="s">
        <v>374</v>
      </c>
      <c r="Z83" s="97" t="s">
        <v>374</v>
      </c>
      <c r="AA83" s="97" t="s">
        <v>374</v>
      </c>
      <c r="AB83" s="97" t="s">
        <v>374</v>
      </c>
      <c r="AC83" s="110"/>
    </row>
    <row r="84" spans="1:29" s="111" customFormat="1" ht="28" x14ac:dyDescent="0.15">
      <c r="A84" s="99" t="s">
        <v>247</v>
      </c>
      <c r="B84" s="116" t="s">
        <v>53</v>
      </c>
      <c r="C84" s="99" t="s">
        <v>4</v>
      </c>
      <c r="D84" s="101" t="s">
        <v>201</v>
      </c>
      <c r="E84" s="97" t="s">
        <v>375</v>
      </c>
      <c r="F84" s="97" t="s">
        <v>375</v>
      </c>
      <c r="G84" s="97" t="s">
        <v>375</v>
      </c>
      <c r="H84" s="97" t="s">
        <v>375</v>
      </c>
      <c r="I84" s="97" t="s">
        <v>375</v>
      </c>
      <c r="J84" s="97" t="s">
        <v>375</v>
      </c>
      <c r="K84" s="97" t="s">
        <v>375</v>
      </c>
      <c r="L84" s="97" t="s">
        <v>375</v>
      </c>
      <c r="M84" s="97" t="s">
        <v>375</v>
      </c>
      <c r="N84" s="97" t="s">
        <v>375</v>
      </c>
      <c r="O84" s="97" t="s">
        <v>375</v>
      </c>
      <c r="P84" s="97" t="s">
        <v>375</v>
      </c>
      <c r="Q84" s="97" t="s">
        <v>375</v>
      </c>
      <c r="R84" s="97" t="s">
        <v>375</v>
      </c>
      <c r="S84" s="97" t="s">
        <v>375</v>
      </c>
      <c r="T84" s="97" t="s">
        <v>375</v>
      </c>
      <c r="U84" s="97" t="s">
        <v>375</v>
      </c>
      <c r="V84" s="97" t="s">
        <v>375</v>
      </c>
      <c r="W84" s="97" t="s">
        <v>375</v>
      </c>
      <c r="X84" s="97" t="s">
        <v>375</v>
      </c>
      <c r="Y84" s="97" t="s">
        <v>375</v>
      </c>
      <c r="Z84" s="97" t="s">
        <v>375</v>
      </c>
      <c r="AA84" s="97" t="s">
        <v>375</v>
      </c>
      <c r="AB84" s="97" t="s">
        <v>375</v>
      </c>
      <c r="AC84" s="110"/>
    </row>
    <row r="85" spans="1:29" s="111" customFormat="1" ht="14" x14ac:dyDescent="0.15">
      <c r="A85" s="99" t="s">
        <v>248</v>
      </c>
      <c r="B85" s="116" t="s">
        <v>2</v>
      </c>
      <c r="C85" s="99" t="s">
        <v>4</v>
      </c>
      <c r="D85" s="101" t="s">
        <v>201</v>
      </c>
      <c r="E85" s="102" t="s">
        <v>356</v>
      </c>
      <c r="F85" s="102" t="s">
        <v>356</v>
      </c>
      <c r="G85" s="102" t="s">
        <v>356</v>
      </c>
      <c r="H85" s="102" t="s">
        <v>356</v>
      </c>
      <c r="I85" s="102" t="s">
        <v>356</v>
      </c>
      <c r="J85" s="102" t="s">
        <v>356</v>
      </c>
      <c r="K85" s="102" t="s">
        <v>356</v>
      </c>
      <c r="L85" s="102" t="s">
        <v>356</v>
      </c>
      <c r="M85" s="102" t="s">
        <v>356</v>
      </c>
      <c r="N85" s="102" t="s">
        <v>356</v>
      </c>
      <c r="O85" s="102" t="s">
        <v>356</v>
      </c>
      <c r="P85" s="102" t="s">
        <v>356</v>
      </c>
      <c r="Q85" s="102" t="s">
        <v>356</v>
      </c>
      <c r="R85" s="102" t="s">
        <v>356</v>
      </c>
      <c r="S85" s="102" t="s">
        <v>356</v>
      </c>
      <c r="T85" s="102" t="s">
        <v>356</v>
      </c>
      <c r="U85" s="102" t="s">
        <v>356</v>
      </c>
      <c r="V85" s="102" t="s">
        <v>356</v>
      </c>
      <c r="W85" s="102" t="s">
        <v>356</v>
      </c>
      <c r="X85" s="102" t="s">
        <v>356</v>
      </c>
      <c r="Y85" s="102" t="s">
        <v>356</v>
      </c>
      <c r="Z85" s="102" t="s">
        <v>356</v>
      </c>
      <c r="AA85" s="102" t="s">
        <v>356</v>
      </c>
      <c r="AB85" s="102" t="s">
        <v>356</v>
      </c>
      <c r="AC85" s="110"/>
    </row>
    <row r="86" spans="1:29" s="111" customFormat="1" ht="14" x14ac:dyDescent="0.15">
      <c r="A86" s="99" t="s">
        <v>249</v>
      </c>
      <c r="B86" s="116" t="s">
        <v>54</v>
      </c>
      <c r="C86" s="99" t="s">
        <v>38</v>
      </c>
      <c r="D86" s="101" t="s">
        <v>201</v>
      </c>
      <c r="E86" s="112">
        <f t="shared" ref="E86:I86" si="23">E82/E$12</f>
        <v>0.11698676474800529</v>
      </c>
      <c r="F86" s="112">
        <f t="shared" si="23"/>
        <v>4.9250112783586616E-3</v>
      </c>
      <c r="G86" s="112">
        <f t="shared" si="23"/>
        <v>0.1379435426085299</v>
      </c>
      <c r="H86" s="112">
        <f t="shared" si="23"/>
        <v>0.19546679008622692</v>
      </c>
      <c r="I86" s="112">
        <f t="shared" si="23"/>
        <v>0.21419114466849234</v>
      </c>
      <c r="J86" s="112">
        <f t="shared" ref="J86:AB86" si="24">J82/J$12</f>
        <v>0.2350634050790984</v>
      </c>
      <c r="K86" s="112">
        <f t="shared" si="24"/>
        <v>0.41904116117579376</v>
      </c>
      <c r="L86" s="112">
        <v>0</v>
      </c>
      <c r="M86" s="112">
        <f t="shared" si="24"/>
        <v>0.43118522576043949</v>
      </c>
      <c r="N86" s="112">
        <v>0</v>
      </c>
      <c r="O86" s="112">
        <v>0</v>
      </c>
      <c r="P86" s="112">
        <f t="shared" si="24"/>
        <v>0.63707009685500682</v>
      </c>
      <c r="Q86" s="112">
        <f t="shared" si="24"/>
        <v>0.18346555899574601</v>
      </c>
      <c r="R86" s="112">
        <f t="shared" si="24"/>
        <v>0.14329355360138377</v>
      </c>
      <c r="S86" s="112">
        <f t="shared" si="24"/>
        <v>0.15659828346701107</v>
      </c>
      <c r="T86" s="112">
        <f t="shared" si="24"/>
        <v>0.10621485497246545</v>
      </c>
      <c r="U86" s="112">
        <f t="shared" si="24"/>
        <v>0.13323603318736263</v>
      </c>
      <c r="V86" s="112">
        <f t="shared" si="24"/>
        <v>0.18672077661139827</v>
      </c>
      <c r="W86" s="112">
        <f t="shared" si="24"/>
        <v>0.17203659571988072</v>
      </c>
      <c r="X86" s="112">
        <f t="shared" si="24"/>
        <v>0.22417563245456976</v>
      </c>
      <c r="Y86" s="112">
        <f t="shared" si="24"/>
        <v>0.12663438448147585</v>
      </c>
      <c r="Z86" s="112">
        <f t="shared" si="24"/>
        <v>0.13654940701163054</v>
      </c>
      <c r="AA86" s="112">
        <f t="shared" si="24"/>
        <v>0.10976830309706725</v>
      </c>
      <c r="AB86" s="112">
        <f t="shared" si="24"/>
        <v>0.11143197907048483</v>
      </c>
      <c r="AC86" s="110"/>
    </row>
    <row r="87" spans="1:29" s="111" customFormat="1" ht="48" customHeight="1" x14ac:dyDescent="0.15">
      <c r="A87" s="108" t="s">
        <v>202</v>
      </c>
      <c r="B87" s="94" t="s">
        <v>39</v>
      </c>
      <c r="C87" s="99" t="s">
        <v>4</v>
      </c>
      <c r="D87" s="101" t="s">
        <v>216</v>
      </c>
      <c r="E87" s="96" t="s">
        <v>382</v>
      </c>
      <c r="F87" s="96" t="s">
        <v>382</v>
      </c>
      <c r="G87" s="96" t="s">
        <v>382</v>
      </c>
      <c r="H87" s="96" t="s">
        <v>382</v>
      </c>
      <c r="I87" s="96" t="s">
        <v>382</v>
      </c>
      <c r="J87" s="96" t="s">
        <v>382</v>
      </c>
      <c r="K87" s="96" t="s">
        <v>382</v>
      </c>
      <c r="L87" s="96" t="s">
        <v>382</v>
      </c>
      <c r="M87" s="96" t="s">
        <v>382</v>
      </c>
      <c r="N87" s="96" t="s">
        <v>382</v>
      </c>
      <c r="O87" s="96" t="s">
        <v>382</v>
      </c>
      <c r="P87" s="96" t="s">
        <v>382</v>
      </c>
      <c r="Q87" s="96" t="s">
        <v>382</v>
      </c>
      <c r="R87" s="96" t="s">
        <v>382</v>
      </c>
      <c r="S87" s="96" t="s">
        <v>382</v>
      </c>
      <c r="T87" s="96" t="s">
        <v>382</v>
      </c>
      <c r="U87" s="96" t="s">
        <v>382</v>
      </c>
      <c r="V87" s="96" t="s">
        <v>382</v>
      </c>
      <c r="W87" s="96" t="s">
        <v>382</v>
      </c>
      <c r="X87" s="96" t="s">
        <v>382</v>
      </c>
      <c r="Y87" s="96" t="s">
        <v>382</v>
      </c>
      <c r="Z87" s="96" t="s">
        <v>382</v>
      </c>
      <c r="AA87" s="96" t="s">
        <v>382</v>
      </c>
      <c r="AB87" s="96" t="s">
        <v>382</v>
      </c>
      <c r="AC87" s="110"/>
    </row>
    <row r="88" spans="1:29" s="111" customFormat="1" ht="28" x14ac:dyDescent="0.15">
      <c r="A88" s="97" t="s">
        <v>203</v>
      </c>
      <c r="B88" s="116" t="s">
        <v>51</v>
      </c>
      <c r="C88" s="99" t="s">
        <v>38</v>
      </c>
      <c r="D88" s="101" t="s">
        <v>217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>
        <v>0</v>
      </c>
      <c r="V88" s="112">
        <v>0</v>
      </c>
      <c r="W88" s="112">
        <v>0</v>
      </c>
      <c r="X88" s="112">
        <v>0</v>
      </c>
      <c r="Y88" s="112">
        <v>0</v>
      </c>
      <c r="Z88" s="112">
        <v>0</v>
      </c>
      <c r="AA88" s="112">
        <v>0</v>
      </c>
      <c r="AB88" s="112">
        <v>0</v>
      </c>
      <c r="AC88" s="110"/>
    </row>
    <row r="89" spans="1:29" s="111" customFormat="1" ht="41.25" customHeight="1" x14ac:dyDescent="0.15">
      <c r="A89" s="109" t="s">
        <v>250</v>
      </c>
      <c r="B89" s="94" t="s">
        <v>52</v>
      </c>
      <c r="C89" s="99" t="s">
        <v>4</v>
      </c>
      <c r="D89" s="101" t="s">
        <v>218</v>
      </c>
      <c r="E89" s="97" t="s">
        <v>382</v>
      </c>
      <c r="F89" s="97" t="s">
        <v>382</v>
      </c>
      <c r="G89" s="97" t="s">
        <v>382</v>
      </c>
      <c r="H89" s="97" t="s">
        <v>382</v>
      </c>
      <c r="I89" s="97" t="s">
        <v>382</v>
      </c>
      <c r="J89" s="97" t="s">
        <v>382</v>
      </c>
      <c r="K89" s="97" t="s">
        <v>382</v>
      </c>
      <c r="L89" s="97" t="s">
        <v>382</v>
      </c>
      <c r="M89" s="97" t="s">
        <v>382</v>
      </c>
      <c r="N89" s="97" t="s">
        <v>382</v>
      </c>
      <c r="O89" s="97" t="s">
        <v>382</v>
      </c>
      <c r="P89" s="97" t="s">
        <v>382</v>
      </c>
      <c r="Q89" s="97" t="s">
        <v>382</v>
      </c>
      <c r="R89" s="97" t="s">
        <v>382</v>
      </c>
      <c r="S89" s="97" t="s">
        <v>382</v>
      </c>
      <c r="T89" s="97" t="s">
        <v>382</v>
      </c>
      <c r="U89" s="97" t="s">
        <v>382</v>
      </c>
      <c r="V89" s="97" t="s">
        <v>382</v>
      </c>
      <c r="W89" s="97" t="s">
        <v>382</v>
      </c>
      <c r="X89" s="97" t="s">
        <v>382</v>
      </c>
      <c r="Y89" s="97" t="s">
        <v>382</v>
      </c>
      <c r="Z89" s="97" t="s">
        <v>382</v>
      </c>
      <c r="AA89" s="97" t="s">
        <v>382</v>
      </c>
      <c r="AB89" s="97" t="s">
        <v>382</v>
      </c>
      <c r="AC89" s="110"/>
    </row>
    <row r="90" spans="1:29" s="111" customFormat="1" ht="28" x14ac:dyDescent="0.15">
      <c r="A90" s="99" t="s">
        <v>251</v>
      </c>
      <c r="B90" s="116" t="s">
        <v>53</v>
      </c>
      <c r="C90" s="99" t="s">
        <v>4</v>
      </c>
      <c r="D90" s="101" t="s">
        <v>201</v>
      </c>
      <c r="E90" s="97" t="s">
        <v>372</v>
      </c>
      <c r="F90" s="97" t="s">
        <v>372</v>
      </c>
      <c r="G90" s="97" t="s">
        <v>372</v>
      </c>
      <c r="H90" s="97" t="s">
        <v>372</v>
      </c>
      <c r="I90" s="97" t="s">
        <v>372</v>
      </c>
      <c r="J90" s="97" t="s">
        <v>372</v>
      </c>
      <c r="K90" s="97" t="s">
        <v>372</v>
      </c>
      <c r="L90" s="97" t="s">
        <v>372</v>
      </c>
      <c r="M90" s="97" t="s">
        <v>372</v>
      </c>
      <c r="N90" s="97" t="s">
        <v>372</v>
      </c>
      <c r="O90" s="97" t="s">
        <v>372</v>
      </c>
      <c r="P90" s="97" t="s">
        <v>372</v>
      </c>
      <c r="Q90" s="97" t="s">
        <v>372</v>
      </c>
      <c r="R90" s="97" t="s">
        <v>372</v>
      </c>
      <c r="S90" s="97" t="s">
        <v>372</v>
      </c>
      <c r="T90" s="97" t="s">
        <v>372</v>
      </c>
      <c r="U90" s="97" t="s">
        <v>372</v>
      </c>
      <c r="V90" s="97" t="s">
        <v>372</v>
      </c>
      <c r="W90" s="97" t="s">
        <v>372</v>
      </c>
      <c r="X90" s="97" t="s">
        <v>372</v>
      </c>
      <c r="Y90" s="97" t="s">
        <v>372</v>
      </c>
      <c r="Z90" s="97" t="s">
        <v>372</v>
      </c>
      <c r="AA90" s="97" t="s">
        <v>372</v>
      </c>
      <c r="AB90" s="97" t="s">
        <v>372</v>
      </c>
      <c r="AC90" s="110"/>
    </row>
    <row r="91" spans="1:29" s="111" customFormat="1" ht="14" x14ac:dyDescent="0.15">
      <c r="A91" s="99" t="s">
        <v>252</v>
      </c>
      <c r="B91" s="116" t="s">
        <v>2</v>
      </c>
      <c r="C91" s="99" t="s">
        <v>4</v>
      </c>
      <c r="D91" s="101" t="s">
        <v>201</v>
      </c>
      <c r="E91" s="102" t="s">
        <v>356</v>
      </c>
      <c r="F91" s="118" t="s">
        <v>356</v>
      </c>
      <c r="G91" s="118" t="s">
        <v>356</v>
      </c>
      <c r="H91" s="118" t="s">
        <v>356</v>
      </c>
      <c r="I91" s="118" t="s">
        <v>356</v>
      </c>
      <c r="J91" s="118" t="s">
        <v>356</v>
      </c>
      <c r="K91" s="118" t="s">
        <v>356</v>
      </c>
      <c r="L91" s="118" t="s">
        <v>356</v>
      </c>
      <c r="M91" s="118" t="s">
        <v>356</v>
      </c>
      <c r="N91" s="118" t="s">
        <v>356</v>
      </c>
      <c r="O91" s="118" t="s">
        <v>356</v>
      </c>
      <c r="P91" s="118" t="s">
        <v>356</v>
      </c>
      <c r="Q91" s="118" t="s">
        <v>356</v>
      </c>
      <c r="R91" s="118" t="s">
        <v>356</v>
      </c>
      <c r="S91" s="118" t="s">
        <v>356</v>
      </c>
      <c r="T91" s="118" t="s">
        <v>356</v>
      </c>
      <c r="U91" s="118" t="s">
        <v>356</v>
      </c>
      <c r="V91" s="118" t="s">
        <v>356</v>
      </c>
      <c r="W91" s="118" t="s">
        <v>356</v>
      </c>
      <c r="X91" s="118" t="s">
        <v>356</v>
      </c>
      <c r="Y91" s="118" t="s">
        <v>356</v>
      </c>
      <c r="Z91" s="118" t="s">
        <v>356</v>
      </c>
      <c r="AA91" s="118" t="s">
        <v>356</v>
      </c>
      <c r="AB91" s="118" t="s">
        <v>356</v>
      </c>
      <c r="AC91" s="110"/>
    </row>
    <row r="92" spans="1:29" s="111" customFormat="1" ht="14" x14ac:dyDescent="0.15">
      <c r="A92" s="99" t="s">
        <v>253</v>
      </c>
      <c r="B92" s="116" t="s">
        <v>54</v>
      </c>
      <c r="C92" s="99" t="s">
        <v>38</v>
      </c>
      <c r="D92" s="101" t="s">
        <v>201</v>
      </c>
      <c r="E92" s="112">
        <f t="shared" ref="E92:AB92" si="25">E88/E$12</f>
        <v>0</v>
      </c>
      <c r="F92" s="112">
        <f t="shared" si="25"/>
        <v>0</v>
      </c>
      <c r="G92" s="112">
        <f t="shared" si="25"/>
        <v>0</v>
      </c>
      <c r="H92" s="112">
        <f t="shared" si="25"/>
        <v>0</v>
      </c>
      <c r="I92" s="112">
        <f t="shared" si="25"/>
        <v>0</v>
      </c>
      <c r="J92" s="112">
        <f t="shared" si="25"/>
        <v>0</v>
      </c>
      <c r="K92" s="112">
        <f t="shared" si="25"/>
        <v>0</v>
      </c>
      <c r="L92" s="112">
        <v>0</v>
      </c>
      <c r="M92" s="112">
        <f t="shared" si="25"/>
        <v>0</v>
      </c>
      <c r="N92" s="112">
        <v>0</v>
      </c>
      <c r="O92" s="112">
        <v>0</v>
      </c>
      <c r="P92" s="112">
        <f t="shared" si="25"/>
        <v>0</v>
      </c>
      <c r="Q92" s="112">
        <f t="shared" si="25"/>
        <v>0</v>
      </c>
      <c r="R92" s="112">
        <f t="shared" si="25"/>
        <v>0</v>
      </c>
      <c r="S92" s="112">
        <f t="shared" si="25"/>
        <v>0</v>
      </c>
      <c r="T92" s="112">
        <f t="shared" si="25"/>
        <v>0</v>
      </c>
      <c r="U92" s="112">
        <f t="shared" si="25"/>
        <v>0</v>
      </c>
      <c r="V92" s="112">
        <f t="shared" si="25"/>
        <v>0</v>
      </c>
      <c r="W92" s="112">
        <f t="shared" si="25"/>
        <v>0</v>
      </c>
      <c r="X92" s="112">
        <f t="shared" si="25"/>
        <v>0</v>
      </c>
      <c r="Y92" s="112">
        <f t="shared" si="25"/>
        <v>0</v>
      </c>
      <c r="Z92" s="112">
        <f t="shared" si="25"/>
        <v>0</v>
      </c>
      <c r="AA92" s="112">
        <f t="shared" si="25"/>
        <v>0</v>
      </c>
      <c r="AB92" s="112">
        <f t="shared" si="25"/>
        <v>0</v>
      </c>
      <c r="AC92" s="110"/>
    </row>
    <row r="93" spans="1:29" s="111" customFormat="1" ht="14" x14ac:dyDescent="0.15">
      <c r="A93" s="108" t="s">
        <v>202</v>
      </c>
      <c r="B93" s="94" t="s">
        <v>39</v>
      </c>
      <c r="C93" s="99" t="s">
        <v>4</v>
      </c>
      <c r="D93" s="101" t="s">
        <v>216</v>
      </c>
      <c r="E93" s="96" t="s">
        <v>376</v>
      </c>
      <c r="F93" s="96" t="s">
        <v>376</v>
      </c>
      <c r="G93" s="96" t="s">
        <v>376</v>
      </c>
      <c r="H93" s="96" t="s">
        <v>376</v>
      </c>
      <c r="I93" s="96" t="s">
        <v>376</v>
      </c>
      <c r="J93" s="96" t="s">
        <v>376</v>
      </c>
      <c r="K93" s="96" t="s">
        <v>376</v>
      </c>
      <c r="L93" s="96" t="s">
        <v>376</v>
      </c>
      <c r="M93" s="96" t="s">
        <v>376</v>
      </c>
      <c r="N93" s="96" t="s">
        <v>376</v>
      </c>
      <c r="O93" s="96" t="s">
        <v>376</v>
      </c>
      <c r="P93" s="96" t="s">
        <v>376</v>
      </c>
      <c r="Q93" s="96" t="s">
        <v>376</v>
      </c>
      <c r="R93" s="96" t="s">
        <v>376</v>
      </c>
      <c r="S93" s="96" t="s">
        <v>376</v>
      </c>
      <c r="T93" s="96" t="s">
        <v>376</v>
      </c>
      <c r="U93" s="96" t="s">
        <v>376</v>
      </c>
      <c r="V93" s="96" t="s">
        <v>376</v>
      </c>
      <c r="W93" s="96" t="s">
        <v>376</v>
      </c>
      <c r="X93" s="96" t="s">
        <v>376</v>
      </c>
      <c r="Y93" s="96" t="s">
        <v>376</v>
      </c>
      <c r="Z93" s="96" t="s">
        <v>376</v>
      </c>
      <c r="AA93" s="96" t="s">
        <v>376</v>
      </c>
      <c r="AB93" s="96" t="s">
        <v>376</v>
      </c>
      <c r="AC93" s="110"/>
    </row>
    <row r="94" spans="1:29" s="111" customFormat="1" ht="28" x14ac:dyDescent="0.15">
      <c r="A94" s="97" t="s">
        <v>203</v>
      </c>
      <c r="B94" s="116" t="s">
        <v>51</v>
      </c>
      <c r="C94" s="99" t="s">
        <v>38</v>
      </c>
      <c r="D94" s="101" t="s">
        <v>217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656.72</v>
      </c>
      <c r="R94" s="112">
        <v>755.54</v>
      </c>
      <c r="S94" s="112">
        <v>0</v>
      </c>
      <c r="T94" s="112">
        <v>0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  <c r="Z94" s="112">
        <v>0</v>
      </c>
      <c r="AA94" s="112">
        <v>0</v>
      </c>
      <c r="AB94" s="112">
        <v>0</v>
      </c>
      <c r="AC94" s="110"/>
    </row>
    <row r="95" spans="1:29" s="111" customFormat="1" ht="70" x14ac:dyDescent="0.15">
      <c r="A95" s="109" t="s">
        <v>254</v>
      </c>
      <c r="B95" s="94" t="s">
        <v>52</v>
      </c>
      <c r="C95" s="99" t="s">
        <v>4</v>
      </c>
      <c r="D95" s="101" t="s">
        <v>218</v>
      </c>
      <c r="E95" s="97" t="s">
        <v>377</v>
      </c>
      <c r="F95" s="97" t="s">
        <v>377</v>
      </c>
      <c r="G95" s="97" t="s">
        <v>377</v>
      </c>
      <c r="H95" s="97" t="s">
        <v>377</v>
      </c>
      <c r="I95" s="97" t="s">
        <v>377</v>
      </c>
      <c r="J95" s="97" t="s">
        <v>377</v>
      </c>
      <c r="K95" s="97" t="s">
        <v>377</v>
      </c>
      <c r="L95" s="97" t="s">
        <v>377</v>
      </c>
      <c r="M95" s="97" t="s">
        <v>377</v>
      </c>
      <c r="N95" s="97" t="s">
        <v>377</v>
      </c>
      <c r="O95" s="97" t="s">
        <v>377</v>
      </c>
      <c r="P95" s="97" t="s">
        <v>377</v>
      </c>
      <c r="Q95" s="97" t="s">
        <v>377</v>
      </c>
      <c r="R95" s="97" t="s">
        <v>377</v>
      </c>
      <c r="S95" s="97" t="s">
        <v>377</v>
      </c>
      <c r="T95" s="97" t="s">
        <v>377</v>
      </c>
      <c r="U95" s="97" t="s">
        <v>377</v>
      </c>
      <c r="V95" s="97" t="s">
        <v>377</v>
      </c>
      <c r="W95" s="97" t="s">
        <v>377</v>
      </c>
      <c r="X95" s="97" t="s">
        <v>377</v>
      </c>
      <c r="Y95" s="97" t="s">
        <v>377</v>
      </c>
      <c r="Z95" s="97" t="s">
        <v>377</v>
      </c>
      <c r="AA95" s="97" t="s">
        <v>377</v>
      </c>
      <c r="AB95" s="97" t="s">
        <v>377</v>
      </c>
      <c r="AC95" s="110"/>
    </row>
    <row r="96" spans="1:29" s="111" customFormat="1" ht="28" x14ac:dyDescent="0.15">
      <c r="A96" s="99" t="s">
        <v>255</v>
      </c>
      <c r="B96" s="116" t="s">
        <v>53</v>
      </c>
      <c r="C96" s="99" t="s">
        <v>4</v>
      </c>
      <c r="D96" s="101" t="s">
        <v>201</v>
      </c>
      <c r="E96" s="97" t="s">
        <v>378</v>
      </c>
      <c r="F96" s="97" t="s">
        <v>378</v>
      </c>
      <c r="G96" s="97" t="s">
        <v>378</v>
      </c>
      <c r="H96" s="97" t="s">
        <v>378</v>
      </c>
      <c r="I96" s="97" t="s">
        <v>378</v>
      </c>
      <c r="J96" s="97" t="s">
        <v>378</v>
      </c>
      <c r="K96" s="97" t="s">
        <v>378</v>
      </c>
      <c r="L96" s="97" t="s">
        <v>378</v>
      </c>
      <c r="M96" s="97" t="s">
        <v>378</v>
      </c>
      <c r="N96" s="97" t="s">
        <v>378</v>
      </c>
      <c r="O96" s="97" t="s">
        <v>378</v>
      </c>
      <c r="P96" s="97" t="s">
        <v>378</v>
      </c>
      <c r="Q96" s="97" t="s">
        <v>378</v>
      </c>
      <c r="R96" s="97" t="s">
        <v>378</v>
      </c>
      <c r="S96" s="97" t="s">
        <v>378</v>
      </c>
      <c r="T96" s="97" t="s">
        <v>378</v>
      </c>
      <c r="U96" s="97" t="s">
        <v>378</v>
      </c>
      <c r="V96" s="97" t="s">
        <v>378</v>
      </c>
      <c r="W96" s="97" t="s">
        <v>378</v>
      </c>
      <c r="X96" s="97" t="s">
        <v>378</v>
      </c>
      <c r="Y96" s="97" t="s">
        <v>378</v>
      </c>
      <c r="Z96" s="97" t="s">
        <v>378</v>
      </c>
      <c r="AA96" s="97" t="s">
        <v>378</v>
      </c>
      <c r="AB96" s="97" t="s">
        <v>378</v>
      </c>
      <c r="AC96" s="110"/>
    </row>
    <row r="97" spans="1:29" s="111" customFormat="1" ht="14" x14ac:dyDescent="0.15">
      <c r="A97" s="99" t="s">
        <v>256</v>
      </c>
      <c r="B97" s="116" t="s">
        <v>2</v>
      </c>
      <c r="C97" s="99" t="s">
        <v>4</v>
      </c>
      <c r="D97" s="101" t="s">
        <v>201</v>
      </c>
      <c r="E97" s="102" t="s">
        <v>379</v>
      </c>
      <c r="F97" s="102" t="s">
        <v>379</v>
      </c>
      <c r="G97" s="102" t="s">
        <v>379</v>
      </c>
      <c r="H97" s="102" t="s">
        <v>379</v>
      </c>
      <c r="I97" s="102" t="s">
        <v>379</v>
      </c>
      <c r="J97" s="102" t="s">
        <v>379</v>
      </c>
      <c r="K97" s="102" t="s">
        <v>379</v>
      </c>
      <c r="L97" s="102" t="s">
        <v>379</v>
      </c>
      <c r="M97" s="102" t="s">
        <v>379</v>
      </c>
      <c r="N97" s="102" t="s">
        <v>379</v>
      </c>
      <c r="O97" s="102" t="s">
        <v>379</v>
      </c>
      <c r="P97" s="102" t="s">
        <v>379</v>
      </c>
      <c r="Q97" s="102" t="s">
        <v>379</v>
      </c>
      <c r="R97" s="102" t="s">
        <v>379</v>
      </c>
      <c r="S97" s="102" t="s">
        <v>379</v>
      </c>
      <c r="T97" s="102" t="s">
        <v>379</v>
      </c>
      <c r="U97" s="102" t="s">
        <v>379</v>
      </c>
      <c r="V97" s="102" t="s">
        <v>379</v>
      </c>
      <c r="W97" s="102" t="s">
        <v>379</v>
      </c>
      <c r="X97" s="102" t="s">
        <v>379</v>
      </c>
      <c r="Y97" s="102" t="s">
        <v>379</v>
      </c>
      <c r="Z97" s="102" t="s">
        <v>379</v>
      </c>
      <c r="AA97" s="102" t="s">
        <v>379</v>
      </c>
      <c r="AB97" s="102" t="s">
        <v>379</v>
      </c>
      <c r="AC97" s="110"/>
    </row>
    <row r="98" spans="1:29" s="111" customFormat="1" ht="14" x14ac:dyDescent="0.15">
      <c r="A98" s="99" t="s">
        <v>257</v>
      </c>
      <c r="B98" s="116" t="s">
        <v>54</v>
      </c>
      <c r="C98" s="99" t="s">
        <v>38</v>
      </c>
      <c r="D98" s="101" t="s">
        <v>201</v>
      </c>
      <c r="E98" s="112">
        <f t="shared" ref="E98:AB98" si="26">E94/E$12</f>
        <v>0</v>
      </c>
      <c r="F98" s="112">
        <f t="shared" si="26"/>
        <v>0</v>
      </c>
      <c r="G98" s="112">
        <f t="shared" si="26"/>
        <v>0</v>
      </c>
      <c r="H98" s="112">
        <f t="shared" si="26"/>
        <v>0</v>
      </c>
      <c r="I98" s="112">
        <f t="shared" si="26"/>
        <v>0</v>
      </c>
      <c r="J98" s="112">
        <f t="shared" si="26"/>
        <v>0</v>
      </c>
      <c r="K98" s="112">
        <f t="shared" si="26"/>
        <v>0</v>
      </c>
      <c r="L98" s="112" t="e">
        <f t="shared" ref="L98" si="27">L94/L$12</f>
        <v>#DIV/0!</v>
      </c>
      <c r="M98" s="112">
        <f t="shared" si="26"/>
        <v>0</v>
      </c>
      <c r="N98" s="112" t="e">
        <f t="shared" ref="N98:O98" si="28">N94/N$12</f>
        <v>#DIV/0!</v>
      </c>
      <c r="O98" s="112" t="e">
        <f t="shared" si="28"/>
        <v>#DIV/0!</v>
      </c>
      <c r="P98" s="112">
        <f t="shared" si="26"/>
        <v>0</v>
      </c>
      <c r="Q98" s="112">
        <f t="shared" si="26"/>
        <v>3.0308895094426042E-4</v>
      </c>
      <c r="R98" s="112">
        <f t="shared" si="26"/>
        <v>2.7234501370250041E-4</v>
      </c>
      <c r="S98" s="112">
        <f t="shared" si="26"/>
        <v>0</v>
      </c>
      <c r="T98" s="112">
        <f t="shared" si="26"/>
        <v>0</v>
      </c>
      <c r="U98" s="112">
        <f t="shared" si="26"/>
        <v>0</v>
      </c>
      <c r="V98" s="112">
        <f t="shared" si="26"/>
        <v>0</v>
      </c>
      <c r="W98" s="112">
        <f t="shared" si="26"/>
        <v>0</v>
      </c>
      <c r="X98" s="112">
        <f t="shared" si="26"/>
        <v>0</v>
      </c>
      <c r="Y98" s="112">
        <f t="shared" si="26"/>
        <v>0</v>
      </c>
      <c r="Z98" s="112">
        <f t="shared" si="26"/>
        <v>0</v>
      </c>
      <c r="AA98" s="112">
        <f t="shared" si="26"/>
        <v>0</v>
      </c>
      <c r="AB98" s="112">
        <f t="shared" si="26"/>
        <v>0</v>
      </c>
      <c r="AC98" s="110"/>
    </row>
    <row r="99" spans="1:29" s="111" customFormat="1" ht="14" x14ac:dyDescent="0.15">
      <c r="A99" s="108" t="s">
        <v>202</v>
      </c>
      <c r="B99" s="94" t="s">
        <v>39</v>
      </c>
      <c r="C99" s="99" t="s">
        <v>4</v>
      </c>
      <c r="D99" s="101" t="s">
        <v>216</v>
      </c>
      <c r="E99" s="96" t="s">
        <v>383</v>
      </c>
      <c r="F99" s="96" t="s">
        <v>383</v>
      </c>
      <c r="G99" s="96" t="s">
        <v>383</v>
      </c>
      <c r="H99" s="96" t="s">
        <v>383</v>
      </c>
      <c r="I99" s="96" t="s">
        <v>383</v>
      </c>
      <c r="J99" s="96" t="s">
        <v>383</v>
      </c>
      <c r="K99" s="96" t="s">
        <v>383</v>
      </c>
      <c r="L99" s="96" t="s">
        <v>383</v>
      </c>
      <c r="M99" s="96" t="s">
        <v>383</v>
      </c>
      <c r="N99" s="96" t="s">
        <v>383</v>
      </c>
      <c r="O99" s="96" t="s">
        <v>383</v>
      </c>
      <c r="P99" s="96" t="s">
        <v>383</v>
      </c>
      <c r="Q99" s="96" t="s">
        <v>383</v>
      </c>
      <c r="R99" s="96" t="s">
        <v>383</v>
      </c>
      <c r="S99" s="96" t="s">
        <v>383</v>
      </c>
      <c r="T99" s="96" t="s">
        <v>383</v>
      </c>
      <c r="U99" s="96" t="s">
        <v>383</v>
      </c>
      <c r="V99" s="96" t="s">
        <v>383</v>
      </c>
      <c r="W99" s="96" t="s">
        <v>383</v>
      </c>
      <c r="X99" s="96" t="s">
        <v>383</v>
      </c>
      <c r="Y99" s="96" t="s">
        <v>383</v>
      </c>
      <c r="Z99" s="96" t="s">
        <v>383</v>
      </c>
      <c r="AA99" s="96" t="s">
        <v>383</v>
      </c>
      <c r="AB99" s="96" t="s">
        <v>383</v>
      </c>
      <c r="AC99" s="110"/>
    </row>
    <row r="100" spans="1:29" s="111" customFormat="1" ht="28" x14ac:dyDescent="0.15">
      <c r="A100" s="97" t="s">
        <v>203</v>
      </c>
      <c r="B100" s="116" t="s">
        <v>51</v>
      </c>
      <c r="C100" s="99" t="s">
        <v>38</v>
      </c>
      <c r="D100" s="101" t="s">
        <v>217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>
        <v>0</v>
      </c>
      <c r="V100" s="112">
        <v>0</v>
      </c>
      <c r="W100" s="112">
        <v>0</v>
      </c>
      <c r="X100" s="112">
        <v>0</v>
      </c>
      <c r="Y100" s="112">
        <v>0</v>
      </c>
      <c r="Z100" s="112">
        <v>0</v>
      </c>
      <c r="AA100" s="112">
        <v>0</v>
      </c>
      <c r="AB100" s="112">
        <v>0</v>
      </c>
      <c r="AC100" s="110"/>
    </row>
    <row r="101" spans="1:29" s="111" customFormat="1" ht="84" x14ac:dyDescent="0.15">
      <c r="A101" s="109" t="s">
        <v>258</v>
      </c>
      <c r="B101" s="94" t="s">
        <v>52</v>
      </c>
      <c r="C101" s="99" t="s">
        <v>4</v>
      </c>
      <c r="D101" s="101" t="s">
        <v>218</v>
      </c>
      <c r="E101" s="97" t="s">
        <v>384</v>
      </c>
      <c r="F101" s="97" t="s">
        <v>384</v>
      </c>
      <c r="G101" s="97" t="s">
        <v>384</v>
      </c>
      <c r="H101" s="97" t="s">
        <v>384</v>
      </c>
      <c r="I101" s="97" t="s">
        <v>384</v>
      </c>
      <c r="J101" s="97" t="s">
        <v>384</v>
      </c>
      <c r="K101" s="97" t="s">
        <v>384</v>
      </c>
      <c r="L101" s="97" t="s">
        <v>384</v>
      </c>
      <c r="M101" s="97" t="s">
        <v>384</v>
      </c>
      <c r="N101" s="97" t="s">
        <v>384</v>
      </c>
      <c r="O101" s="97" t="s">
        <v>384</v>
      </c>
      <c r="P101" s="97" t="s">
        <v>384</v>
      </c>
      <c r="Q101" s="97" t="s">
        <v>384</v>
      </c>
      <c r="R101" s="97" t="s">
        <v>384</v>
      </c>
      <c r="S101" s="97" t="s">
        <v>384</v>
      </c>
      <c r="T101" s="97" t="s">
        <v>384</v>
      </c>
      <c r="U101" s="97" t="s">
        <v>384</v>
      </c>
      <c r="V101" s="97" t="s">
        <v>384</v>
      </c>
      <c r="W101" s="97" t="s">
        <v>384</v>
      </c>
      <c r="X101" s="97" t="s">
        <v>384</v>
      </c>
      <c r="Y101" s="97" t="s">
        <v>384</v>
      </c>
      <c r="Z101" s="97" t="s">
        <v>384</v>
      </c>
      <c r="AA101" s="97" t="s">
        <v>384</v>
      </c>
      <c r="AB101" s="97" t="s">
        <v>384</v>
      </c>
      <c r="AC101" s="110"/>
    </row>
    <row r="102" spans="1:29" s="111" customFormat="1" ht="28" x14ac:dyDescent="0.15">
      <c r="A102" s="99" t="s">
        <v>259</v>
      </c>
      <c r="B102" s="116" t="s">
        <v>53</v>
      </c>
      <c r="C102" s="99" t="s">
        <v>4</v>
      </c>
      <c r="D102" s="101" t="s">
        <v>201</v>
      </c>
      <c r="E102" s="97" t="s">
        <v>355</v>
      </c>
      <c r="F102" s="97" t="s">
        <v>355</v>
      </c>
      <c r="G102" s="97" t="s">
        <v>355</v>
      </c>
      <c r="H102" s="97" t="s">
        <v>355</v>
      </c>
      <c r="I102" s="97" t="s">
        <v>355</v>
      </c>
      <c r="J102" s="97" t="s">
        <v>355</v>
      </c>
      <c r="K102" s="97" t="s">
        <v>355</v>
      </c>
      <c r="L102" s="97" t="s">
        <v>355</v>
      </c>
      <c r="M102" s="97" t="s">
        <v>355</v>
      </c>
      <c r="N102" s="97" t="s">
        <v>355</v>
      </c>
      <c r="O102" s="97" t="s">
        <v>355</v>
      </c>
      <c r="P102" s="97" t="s">
        <v>355</v>
      </c>
      <c r="Q102" s="97" t="s">
        <v>355</v>
      </c>
      <c r="R102" s="97" t="s">
        <v>355</v>
      </c>
      <c r="S102" s="97" t="s">
        <v>355</v>
      </c>
      <c r="T102" s="97" t="s">
        <v>355</v>
      </c>
      <c r="U102" s="97" t="s">
        <v>355</v>
      </c>
      <c r="V102" s="97" t="s">
        <v>355</v>
      </c>
      <c r="W102" s="97" t="s">
        <v>355</v>
      </c>
      <c r="X102" s="97" t="s">
        <v>355</v>
      </c>
      <c r="Y102" s="97" t="s">
        <v>355</v>
      </c>
      <c r="Z102" s="97" t="s">
        <v>355</v>
      </c>
      <c r="AA102" s="97" t="s">
        <v>355</v>
      </c>
      <c r="AB102" s="97" t="s">
        <v>355</v>
      </c>
      <c r="AC102" s="110"/>
    </row>
    <row r="103" spans="1:29" s="111" customFormat="1" ht="14" x14ac:dyDescent="0.15">
      <c r="A103" s="99" t="s">
        <v>260</v>
      </c>
      <c r="B103" s="116" t="s">
        <v>2</v>
      </c>
      <c r="C103" s="99" t="s">
        <v>4</v>
      </c>
      <c r="D103" s="101" t="s">
        <v>201</v>
      </c>
      <c r="E103" s="102" t="s">
        <v>379</v>
      </c>
      <c r="F103" s="102" t="s">
        <v>379</v>
      </c>
      <c r="G103" s="102" t="s">
        <v>379</v>
      </c>
      <c r="H103" s="102" t="s">
        <v>379</v>
      </c>
      <c r="I103" s="102" t="s">
        <v>379</v>
      </c>
      <c r="J103" s="102" t="s">
        <v>379</v>
      </c>
      <c r="K103" s="102" t="s">
        <v>379</v>
      </c>
      <c r="L103" s="102" t="s">
        <v>379</v>
      </c>
      <c r="M103" s="102" t="s">
        <v>379</v>
      </c>
      <c r="N103" s="102" t="s">
        <v>379</v>
      </c>
      <c r="O103" s="102" t="s">
        <v>379</v>
      </c>
      <c r="P103" s="102" t="s">
        <v>379</v>
      </c>
      <c r="Q103" s="102" t="s">
        <v>379</v>
      </c>
      <c r="R103" s="102" t="s">
        <v>379</v>
      </c>
      <c r="S103" s="102" t="s">
        <v>379</v>
      </c>
      <c r="T103" s="102" t="s">
        <v>379</v>
      </c>
      <c r="U103" s="102" t="s">
        <v>379</v>
      </c>
      <c r="V103" s="102" t="s">
        <v>379</v>
      </c>
      <c r="W103" s="102" t="s">
        <v>379</v>
      </c>
      <c r="X103" s="102" t="s">
        <v>379</v>
      </c>
      <c r="Y103" s="102" t="s">
        <v>379</v>
      </c>
      <c r="Z103" s="102" t="s">
        <v>379</v>
      </c>
      <c r="AA103" s="102" t="s">
        <v>379</v>
      </c>
      <c r="AB103" s="102" t="s">
        <v>379</v>
      </c>
      <c r="AC103" s="110"/>
    </row>
    <row r="104" spans="1:29" s="111" customFormat="1" ht="14" x14ac:dyDescent="0.15">
      <c r="A104" s="99" t="s">
        <v>261</v>
      </c>
      <c r="B104" s="116" t="s">
        <v>54</v>
      </c>
      <c r="C104" s="99" t="s">
        <v>38</v>
      </c>
      <c r="D104" s="101" t="s">
        <v>201</v>
      </c>
      <c r="E104" s="112">
        <f t="shared" ref="E104:AB104" si="29">E100/E$12</f>
        <v>0</v>
      </c>
      <c r="F104" s="112">
        <f t="shared" si="29"/>
        <v>0</v>
      </c>
      <c r="G104" s="112">
        <f t="shared" si="29"/>
        <v>0</v>
      </c>
      <c r="H104" s="112">
        <f t="shared" si="29"/>
        <v>0</v>
      </c>
      <c r="I104" s="112">
        <f t="shared" si="29"/>
        <v>0</v>
      </c>
      <c r="J104" s="112">
        <f t="shared" si="29"/>
        <v>0</v>
      </c>
      <c r="K104" s="112">
        <f t="shared" si="29"/>
        <v>0</v>
      </c>
      <c r="L104" s="112">
        <v>0</v>
      </c>
      <c r="M104" s="112">
        <f t="shared" si="29"/>
        <v>0</v>
      </c>
      <c r="N104" s="112">
        <v>0</v>
      </c>
      <c r="O104" s="112">
        <v>0</v>
      </c>
      <c r="P104" s="112">
        <f t="shared" si="29"/>
        <v>0</v>
      </c>
      <c r="Q104" s="112">
        <f t="shared" si="29"/>
        <v>0</v>
      </c>
      <c r="R104" s="112">
        <f t="shared" si="29"/>
        <v>0</v>
      </c>
      <c r="S104" s="112">
        <f t="shared" si="29"/>
        <v>0</v>
      </c>
      <c r="T104" s="112">
        <f t="shared" si="29"/>
        <v>0</v>
      </c>
      <c r="U104" s="112">
        <f t="shared" si="29"/>
        <v>0</v>
      </c>
      <c r="V104" s="112">
        <f t="shared" si="29"/>
        <v>0</v>
      </c>
      <c r="W104" s="112">
        <f t="shared" si="29"/>
        <v>0</v>
      </c>
      <c r="X104" s="112">
        <f t="shared" si="29"/>
        <v>0</v>
      </c>
      <c r="Y104" s="112">
        <f t="shared" si="29"/>
        <v>0</v>
      </c>
      <c r="Z104" s="112">
        <f t="shared" si="29"/>
        <v>0</v>
      </c>
      <c r="AA104" s="112">
        <f t="shared" si="29"/>
        <v>0</v>
      </c>
      <c r="AB104" s="112">
        <f t="shared" si="29"/>
        <v>0</v>
      </c>
      <c r="AC104" s="110"/>
    </row>
    <row r="105" spans="1:29" s="111" customFormat="1" ht="14" hidden="1" outlineLevel="1" x14ac:dyDescent="0.15">
      <c r="A105" s="108" t="s">
        <v>202</v>
      </c>
      <c r="B105" s="94" t="s">
        <v>39</v>
      </c>
      <c r="C105" s="99" t="s">
        <v>4</v>
      </c>
      <c r="D105" s="101" t="s">
        <v>216</v>
      </c>
      <c r="E105" s="96" t="s">
        <v>385</v>
      </c>
      <c r="F105" s="96" t="s">
        <v>385</v>
      </c>
      <c r="G105" s="96" t="s">
        <v>385</v>
      </c>
      <c r="H105" s="96" t="s">
        <v>385</v>
      </c>
      <c r="I105" s="96" t="s">
        <v>385</v>
      </c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110"/>
    </row>
    <row r="106" spans="1:29" s="111" customFormat="1" ht="28" hidden="1" outlineLevel="1" x14ac:dyDescent="0.15">
      <c r="A106" s="97" t="s">
        <v>203</v>
      </c>
      <c r="B106" s="116" t="s">
        <v>51</v>
      </c>
      <c r="C106" s="99" t="s">
        <v>38</v>
      </c>
      <c r="D106" s="101" t="s">
        <v>217</v>
      </c>
      <c r="E106" s="112">
        <v>0</v>
      </c>
      <c r="F106" s="112">
        <v>0</v>
      </c>
      <c r="G106" s="112">
        <v>0</v>
      </c>
      <c r="H106" s="112">
        <v>0</v>
      </c>
      <c r="I106" s="112">
        <v>0</v>
      </c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0"/>
    </row>
    <row r="107" spans="1:29" s="111" customFormat="1" ht="41.25" hidden="1" customHeight="1" outlineLevel="1" x14ac:dyDescent="0.15">
      <c r="A107" s="109" t="s">
        <v>262</v>
      </c>
      <c r="B107" s="94" t="s">
        <v>52</v>
      </c>
      <c r="C107" s="99" t="s">
        <v>4</v>
      </c>
      <c r="D107" s="101" t="s">
        <v>218</v>
      </c>
      <c r="E107" s="97" t="s">
        <v>385</v>
      </c>
      <c r="F107" s="97" t="s">
        <v>385</v>
      </c>
      <c r="G107" s="97" t="s">
        <v>385</v>
      </c>
      <c r="H107" s="97" t="s">
        <v>385</v>
      </c>
      <c r="I107" s="97" t="s">
        <v>385</v>
      </c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110"/>
    </row>
    <row r="108" spans="1:29" s="111" customFormat="1" ht="28" hidden="1" outlineLevel="1" x14ac:dyDescent="0.15">
      <c r="A108" s="99" t="s">
        <v>263</v>
      </c>
      <c r="B108" s="116" t="s">
        <v>53</v>
      </c>
      <c r="C108" s="99" t="s">
        <v>4</v>
      </c>
      <c r="D108" s="101" t="s">
        <v>201</v>
      </c>
      <c r="E108" s="97" t="s">
        <v>372</v>
      </c>
      <c r="F108" s="97" t="s">
        <v>372</v>
      </c>
      <c r="G108" s="97" t="s">
        <v>372</v>
      </c>
      <c r="H108" s="97" t="s">
        <v>372</v>
      </c>
      <c r="I108" s="97" t="s">
        <v>372</v>
      </c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110"/>
    </row>
    <row r="109" spans="1:29" s="111" customFormat="1" ht="14" hidden="1" outlineLevel="1" x14ac:dyDescent="0.15">
      <c r="A109" s="99" t="s">
        <v>264</v>
      </c>
      <c r="B109" s="116" t="s">
        <v>2</v>
      </c>
      <c r="C109" s="99" t="s">
        <v>4</v>
      </c>
      <c r="D109" s="101" t="s">
        <v>201</v>
      </c>
      <c r="E109" s="102" t="s">
        <v>379</v>
      </c>
      <c r="F109" s="102" t="s">
        <v>379</v>
      </c>
      <c r="G109" s="102" t="s">
        <v>379</v>
      </c>
      <c r="H109" s="102" t="s">
        <v>379</v>
      </c>
      <c r="I109" s="102" t="s">
        <v>379</v>
      </c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10"/>
    </row>
    <row r="110" spans="1:29" s="111" customFormat="1" ht="14" hidden="1" outlineLevel="1" x14ac:dyDescent="0.15">
      <c r="A110" s="99" t="s">
        <v>265</v>
      </c>
      <c r="B110" s="116" t="s">
        <v>54</v>
      </c>
      <c r="C110" s="99" t="s">
        <v>38</v>
      </c>
      <c r="D110" s="101" t="s">
        <v>201</v>
      </c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0"/>
    </row>
    <row r="111" spans="1:29" s="111" customFormat="1" ht="28" hidden="1" outlineLevel="1" x14ac:dyDescent="0.15">
      <c r="A111" s="108" t="s">
        <v>202</v>
      </c>
      <c r="B111" s="94" t="s">
        <v>39</v>
      </c>
      <c r="C111" s="99" t="s">
        <v>4</v>
      </c>
      <c r="D111" s="101" t="s">
        <v>216</v>
      </c>
      <c r="E111" s="96" t="s">
        <v>386</v>
      </c>
      <c r="F111" s="96" t="s">
        <v>386</v>
      </c>
      <c r="G111" s="96" t="s">
        <v>386</v>
      </c>
      <c r="H111" s="96" t="s">
        <v>386</v>
      </c>
      <c r="I111" s="96" t="s">
        <v>386</v>
      </c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110"/>
    </row>
    <row r="112" spans="1:29" s="111" customFormat="1" ht="28" hidden="1" outlineLevel="1" x14ac:dyDescent="0.15">
      <c r="A112" s="97" t="s">
        <v>203</v>
      </c>
      <c r="B112" s="116" t="s">
        <v>51</v>
      </c>
      <c r="C112" s="99" t="s">
        <v>38</v>
      </c>
      <c r="D112" s="101" t="s">
        <v>217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0"/>
    </row>
    <row r="113" spans="1:29" s="111" customFormat="1" ht="41.25" hidden="1" customHeight="1" outlineLevel="1" x14ac:dyDescent="0.15">
      <c r="A113" s="109" t="s">
        <v>266</v>
      </c>
      <c r="B113" s="94" t="s">
        <v>52</v>
      </c>
      <c r="C113" s="99" t="s">
        <v>4</v>
      </c>
      <c r="D113" s="101" t="s">
        <v>218</v>
      </c>
      <c r="E113" s="97" t="s">
        <v>387</v>
      </c>
      <c r="F113" s="97" t="s">
        <v>387</v>
      </c>
      <c r="G113" s="97" t="s">
        <v>387</v>
      </c>
      <c r="H113" s="97" t="s">
        <v>387</v>
      </c>
      <c r="I113" s="97" t="s">
        <v>387</v>
      </c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110"/>
    </row>
    <row r="114" spans="1:29" s="111" customFormat="1" ht="28" hidden="1" outlineLevel="1" x14ac:dyDescent="0.15">
      <c r="A114" s="99" t="s">
        <v>267</v>
      </c>
      <c r="B114" s="116" t="s">
        <v>53</v>
      </c>
      <c r="C114" s="99" t="s">
        <v>4</v>
      </c>
      <c r="D114" s="101" t="s">
        <v>201</v>
      </c>
      <c r="E114" s="102" t="s">
        <v>355</v>
      </c>
      <c r="F114" s="102" t="s">
        <v>355</v>
      </c>
      <c r="G114" s="102" t="s">
        <v>355</v>
      </c>
      <c r="H114" s="102" t="s">
        <v>355</v>
      </c>
      <c r="I114" s="102" t="s">
        <v>355</v>
      </c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10"/>
    </row>
    <row r="115" spans="1:29" s="111" customFormat="1" ht="14" hidden="1" outlineLevel="1" x14ac:dyDescent="0.15">
      <c r="A115" s="99" t="s">
        <v>268</v>
      </c>
      <c r="B115" s="116" t="s">
        <v>2</v>
      </c>
      <c r="C115" s="99" t="s">
        <v>4</v>
      </c>
      <c r="D115" s="101" t="s">
        <v>201</v>
      </c>
      <c r="E115" s="102" t="s">
        <v>379</v>
      </c>
      <c r="F115" s="102" t="s">
        <v>379</v>
      </c>
      <c r="G115" s="102" t="s">
        <v>379</v>
      </c>
      <c r="H115" s="102" t="s">
        <v>379</v>
      </c>
      <c r="I115" s="102" t="s">
        <v>379</v>
      </c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10"/>
    </row>
    <row r="116" spans="1:29" s="111" customFormat="1" ht="14" hidden="1" outlineLevel="1" x14ac:dyDescent="0.15">
      <c r="A116" s="99" t="s">
        <v>269</v>
      </c>
      <c r="B116" s="116" t="s">
        <v>54</v>
      </c>
      <c r="C116" s="99" t="s">
        <v>38</v>
      </c>
      <c r="D116" s="101" t="s">
        <v>201</v>
      </c>
      <c r="E116" s="112"/>
      <c r="F116" s="112"/>
      <c r="G116" s="97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0"/>
    </row>
    <row r="117" spans="1:29" s="111" customFormat="1" ht="14" hidden="1" collapsed="1" x14ac:dyDescent="0.15">
      <c r="A117" s="108" t="s">
        <v>202</v>
      </c>
      <c r="B117" s="94" t="s">
        <v>39</v>
      </c>
      <c r="C117" s="99" t="s">
        <v>4</v>
      </c>
      <c r="D117" s="101" t="s">
        <v>216</v>
      </c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110"/>
    </row>
    <row r="118" spans="1:29" s="111" customFormat="1" ht="28" hidden="1" x14ac:dyDescent="0.15">
      <c r="A118" s="97" t="s">
        <v>203</v>
      </c>
      <c r="B118" s="116" t="s">
        <v>51</v>
      </c>
      <c r="C118" s="99" t="s">
        <v>38</v>
      </c>
      <c r="D118" s="101" t="s">
        <v>217</v>
      </c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0"/>
    </row>
    <row r="119" spans="1:29" s="111" customFormat="1" ht="42" hidden="1" x14ac:dyDescent="0.15">
      <c r="A119" s="109" t="s">
        <v>270</v>
      </c>
      <c r="B119" s="94" t="s">
        <v>52</v>
      </c>
      <c r="C119" s="99" t="s">
        <v>4</v>
      </c>
      <c r="D119" s="101" t="s">
        <v>218</v>
      </c>
      <c r="E119" s="97" t="s">
        <v>389</v>
      </c>
      <c r="F119" s="97" t="s">
        <v>389</v>
      </c>
      <c r="G119" s="97" t="s">
        <v>389</v>
      </c>
      <c r="H119" s="97" t="s">
        <v>389</v>
      </c>
      <c r="I119" s="97" t="s">
        <v>389</v>
      </c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110"/>
    </row>
    <row r="120" spans="1:29" s="111" customFormat="1" ht="28" hidden="1" x14ac:dyDescent="0.15">
      <c r="A120" s="99" t="s">
        <v>271</v>
      </c>
      <c r="B120" s="116" t="s">
        <v>53</v>
      </c>
      <c r="C120" s="99" t="s">
        <v>4</v>
      </c>
      <c r="D120" s="101" t="s">
        <v>201</v>
      </c>
      <c r="E120" s="97" t="s">
        <v>360</v>
      </c>
      <c r="F120" s="97" t="s">
        <v>360</v>
      </c>
      <c r="G120" s="97" t="s">
        <v>360</v>
      </c>
      <c r="H120" s="97" t="s">
        <v>360</v>
      </c>
      <c r="I120" s="97" t="s">
        <v>360</v>
      </c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110"/>
    </row>
    <row r="121" spans="1:29" s="111" customFormat="1" ht="14" hidden="1" x14ac:dyDescent="0.15">
      <c r="A121" s="99" t="s">
        <v>272</v>
      </c>
      <c r="B121" s="116" t="s">
        <v>2</v>
      </c>
      <c r="C121" s="99" t="s">
        <v>4</v>
      </c>
      <c r="D121" s="101" t="s">
        <v>201</v>
      </c>
      <c r="E121" s="102" t="s">
        <v>390</v>
      </c>
      <c r="F121" s="102" t="s">
        <v>390</v>
      </c>
      <c r="G121" s="102" t="s">
        <v>390</v>
      </c>
      <c r="H121" s="102" t="s">
        <v>390</v>
      </c>
      <c r="I121" s="102" t="s">
        <v>390</v>
      </c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10"/>
    </row>
    <row r="122" spans="1:29" s="111" customFormat="1" ht="14" hidden="1" x14ac:dyDescent="0.15">
      <c r="A122" s="99" t="s">
        <v>273</v>
      </c>
      <c r="B122" s="116" t="s">
        <v>54</v>
      </c>
      <c r="C122" s="99" t="s">
        <v>38</v>
      </c>
      <c r="D122" s="101" t="s">
        <v>201</v>
      </c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0"/>
    </row>
    <row r="123" spans="1:29" s="111" customFormat="1" ht="14" hidden="1" x14ac:dyDescent="0.15">
      <c r="A123" s="108" t="s">
        <v>202</v>
      </c>
      <c r="B123" s="94" t="s">
        <v>39</v>
      </c>
      <c r="C123" s="99" t="s">
        <v>4</v>
      </c>
      <c r="D123" s="101" t="s">
        <v>216</v>
      </c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110"/>
    </row>
    <row r="124" spans="1:29" s="111" customFormat="1" ht="28" hidden="1" x14ac:dyDescent="0.15">
      <c r="A124" s="97" t="s">
        <v>203</v>
      </c>
      <c r="B124" s="116" t="s">
        <v>51</v>
      </c>
      <c r="C124" s="99" t="s">
        <v>38</v>
      </c>
      <c r="D124" s="101" t="s">
        <v>217</v>
      </c>
      <c r="E124" s="83">
        <f>E110+E104+E98+E92+E86+E80+E74+E68+E62+E50+E44+E38+E32+E116</f>
        <v>0.59902229526349537</v>
      </c>
      <c r="F124" s="83">
        <f t="shared" ref="F124:I124" si="30">F110+F104+F98+F92+F86+F80+F74+F68+F62+F50+F44+F38+F32+F116</f>
        <v>2.3891209878702149E-2</v>
      </c>
      <c r="G124" s="83">
        <f t="shared" si="30"/>
        <v>0.81067954673154696</v>
      </c>
      <c r="H124" s="83">
        <f t="shared" si="30"/>
        <v>1.0065116732882928</v>
      </c>
      <c r="I124" s="83">
        <f t="shared" si="30"/>
        <v>1.0857348768165063</v>
      </c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110"/>
    </row>
    <row r="125" spans="1:29" s="111" customFormat="1" ht="41.25" hidden="1" customHeight="1" x14ac:dyDescent="0.15">
      <c r="A125" s="109" t="s">
        <v>274</v>
      </c>
      <c r="B125" s="94" t="s">
        <v>52</v>
      </c>
      <c r="C125" s="99" t="s">
        <v>4</v>
      </c>
      <c r="D125" s="101" t="s">
        <v>218</v>
      </c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110"/>
    </row>
    <row r="126" spans="1:29" s="111" customFormat="1" ht="28" hidden="1" x14ac:dyDescent="0.15">
      <c r="A126" s="99" t="s">
        <v>275</v>
      </c>
      <c r="B126" s="116" t="s">
        <v>53</v>
      </c>
      <c r="C126" s="99" t="s">
        <v>4</v>
      </c>
      <c r="D126" s="101" t="s">
        <v>201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110"/>
    </row>
    <row r="127" spans="1:29" s="111" customFormat="1" ht="14" hidden="1" x14ac:dyDescent="0.15">
      <c r="A127" s="99" t="s">
        <v>276</v>
      </c>
      <c r="B127" s="116" t="s">
        <v>2</v>
      </c>
      <c r="C127" s="99" t="s">
        <v>4</v>
      </c>
      <c r="D127" s="101" t="s">
        <v>201</v>
      </c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0"/>
    </row>
    <row r="128" spans="1:29" s="111" customFormat="1" ht="14" hidden="1" x14ac:dyDescent="0.15">
      <c r="A128" s="99" t="s">
        <v>277</v>
      </c>
      <c r="B128" s="116" t="s">
        <v>54</v>
      </c>
      <c r="C128" s="99" t="s">
        <v>38</v>
      </c>
      <c r="D128" s="101" t="s">
        <v>201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110"/>
    </row>
    <row r="129" spans="1:29" s="111" customFormat="1" ht="14" hidden="1" x14ac:dyDescent="0.15">
      <c r="A129" s="108" t="s">
        <v>202</v>
      </c>
      <c r="B129" s="94" t="s">
        <v>39</v>
      </c>
      <c r="C129" s="99" t="s">
        <v>4</v>
      </c>
      <c r="D129" s="101" t="s">
        <v>216</v>
      </c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110"/>
    </row>
    <row r="130" spans="1:29" s="111" customFormat="1" ht="28" hidden="1" x14ac:dyDescent="0.15">
      <c r="A130" s="97" t="s">
        <v>203</v>
      </c>
      <c r="B130" s="116" t="s">
        <v>51</v>
      </c>
      <c r="C130" s="99" t="s">
        <v>38</v>
      </c>
      <c r="D130" s="101" t="s">
        <v>217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110"/>
    </row>
    <row r="131" spans="1:29" s="111" customFormat="1" ht="41.25" hidden="1" customHeight="1" x14ac:dyDescent="0.15">
      <c r="A131" s="109" t="s">
        <v>278</v>
      </c>
      <c r="B131" s="94" t="s">
        <v>52</v>
      </c>
      <c r="C131" s="99" t="s">
        <v>4</v>
      </c>
      <c r="D131" s="101" t="s">
        <v>218</v>
      </c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110"/>
    </row>
    <row r="132" spans="1:29" s="111" customFormat="1" ht="28" hidden="1" x14ac:dyDescent="0.15">
      <c r="A132" s="99" t="s">
        <v>279</v>
      </c>
      <c r="B132" s="116" t="s">
        <v>53</v>
      </c>
      <c r="C132" s="99" t="s">
        <v>4</v>
      </c>
      <c r="D132" s="101" t="s">
        <v>201</v>
      </c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110"/>
    </row>
    <row r="133" spans="1:29" s="111" customFormat="1" ht="14" hidden="1" x14ac:dyDescent="0.15">
      <c r="A133" s="99" t="s">
        <v>280</v>
      </c>
      <c r="B133" s="116" t="s">
        <v>2</v>
      </c>
      <c r="C133" s="99" t="s">
        <v>4</v>
      </c>
      <c r="D133" s="101" t="s">
        <v>201</v>
      </c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0"/>
    </row>
    <row r="134" spans="1:29" s="111" customFormat="1" ht="14" hidden="1" x14ac:dyDescent="0.15">
      <c r="A134" s="99" t="s">
        <v>281</v>
      </c>
      <c r="B134" s="116" t="s">
        <v>54</v>
      </c>
      <c r="C134" s="99" t="s">
        <v>38</v>
      </c>
      <c r="D134" s="101" t="s">
        <v>201</v>
      </c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110"/>
    </row>
    <row r="135" spans="1:29" s="111" customFormat="1" ht="14" hidden="1" x14ac:dyDescent="0.15">
      <c r="A135" s="108" t="s">
        <v>202</v>
      </c>
      <c r="B135" s="94" t="s">
        <v>39</v>
      </c>
      <c r="C135" s="99" t="s">
        <v>4</v>
      </c>
      <c r="D135" s="101" t="s">
        <v>216</v>
      </c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110"/>
    </row>
    <row r="136" spans="1:29" s="111" customFormat="1" ht="28" hidden="1" x14ac:dyDescent="0.15">
      <c r="A136" s="97" t="s">
        <v>203</v>
      </c>
      <c r="B136" s="116" t="s">
        <v>51</v>
      </c>
      <c r="C136" s="99" t="s">
        <v>38</v>
      </c>
      <c r="D136" s="101" t="s">
        <v>217</v>
      </c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110"/>
    </row>
    <row r="137" spans="1:29" s="111" customFormat="1" ht="41.25" hidden="1" customHeight="1" x14ac:dyDescent="0.15">
      <c r="A137" s="109" t="s">
        <v>282</v>
      </c>
      <c r="B137" s="94" t="s">
        <v>52</v>
      </c>
      <c r="C137" s="99" t="s">
        <v>4</v>
      </c>
      <c r="D137" s="101" t="s">
        <v>218</v>
      </c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110"/>
    </row>
    <row r="138" spans="1:29" s="111" customFormat="1" ht="28" hidden="1" x14ac:dyDescent="0.15">
      <c r="A138" s="99" t="s">
        <v>283</v>
      </c>
      <c r="B138" s="116" t="s">
        <v>53</v>
      </c>
      <c r="C138" s="99" t="s">
        <v>4</v>
      </c>
      <c r="D138" s="101" t="s">
        <v>201</v>
      </c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110"/>
    </row>
    <row r="139" spans="1:29" s="111" customFormat="1" ht="14" hidden="1" x14ac:dyDescent="0.15">
      <c r="A139" s="99" t="s">
        <v>284</v>
      </c>
      <c r="B139" s="116" t="s">
        <v>2</v>
      </c>
      <c r="C139" s="99" t="s">
        <v>4</v>
      </c>
      <c r="D139" s="101" t="s">
        <v>201</v>
      </c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0"/>
    </row>
    <row r="140" spans="1:29" s="111" customFormat="1" ht="14" hidden="1" x14ac:dyDescent="0.15">
      <c r="A140" s="99" t="s">
        <v>285</v>
      </c>
      <c r="B140" s="116" t="s">
        <v>54</v>
      </c>
      <c r="C140" s="99" t="s">
        <v>38</v>
      </c>
      <c r="D140" s="101" t="s">
        <v>201</v>
      </c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110"/>
    </row>
    <row r="141" spans="1:29" s="111" customFormat="1" ht="14" hidden="1" x14ac:dyDescent="0.15">
      <c r="A141" s="108" t="s">
        <v>202</v>
      </c>
      <c r="B141" s="94" t="s">
        <v>39</v>
      </c>
      <c r="C141" s="99" t="s">
        <v>4</v>
      </c>
      <c r="D141" s="101" t="s">
        <v>216</v>
      </c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110"/>
    </row>
    <row r="142" spans="1:29" s="111" customFormat="1" ht="28" hidden="1" x14ac:dyDescent="0.15">
      <c r="A142" s="97" t="s">
        <v>203</v>
      </c>
      <c r="B142" s="116" t="s">
        <v>51</v>
      </c>
      <c r="C142" s="99" t="s">
        <v>38</v>
      </c>
      <c r="D142" s="101" t="s">
        <v>217</v>
      </c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110"/>
    </row>
    <row r="143" spans="1:29" s="111" customFormat="1" ht="41.25" hidden="1" customHeight="1" x14ac:dyDescent="0.15">
      <c r="A143" s="109" t="s">
        <v>286</v>
      </c>
      <c r="B143" s="94" t="s">
        <v>52</v>
      </c>
      <c r="C143" s="99" t="s">
        <v>4</v>
      </c>
      <c r="D143" s="101" t="s">
        <v>218</v>
      </c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110"/>
    </row>
    <row r="144" spans="1:29" s="111" customFormat="1" ht="28" hidden="1" x14ac:dyDescent="0.15">
      <c r="A144" s="99" t="s">
        <v>287</v>
      </c>
      <c r="B144" s="116" t="s">
        <v>53</v>
      </c>
      <c r="C144" s="99" t="s">
        <v>4</v>
      </c>
      <c r="D144" s="101" t="s">
        <v>201</v>
      </c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110"/>
    </row>
    <row r="145" spans="1:29" s="111" customFormat="1" ht="14" hidden="1" x14ac:dyDescent="0.15">
      <c r="A145" s="99" t="s">
        <v>288</v>
      </c>
      <c r="B145" s="116" t="s">
        <v>2</v>
      </c>
      <c r="C145" s="99" t="s">
        <v>4</v>
      </c>
      <c r="D145" s="101" t="s">
        <v>201</v>
      </c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0"/>
    </row>
    <row r="146" spans="1:29" s="111" customFormat="1" ht="14" hidden="1" x14ac:dyDescent="0.15">
      <c r="A146" s="99" t="s">
        <v>289</v>
      </c>
      <c r="B146" s="116" t="s">
        <v>54</v>
      </c>
      <c r="C146" s="99" t="s">
        <v>38</v>
      </c>
      <c r="D146" s="101" t="s">
        <v>201</v>
      </c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110"/>
    </row>
    <row r="147" spans="1:29" s="111" customFormat="1" ht="39" customHeight="1" x14ac:dyDescent="0.15">
      <c r="A147" s="129" t="s">
        <v>55</v>
      </c>
      <c r="B147" s="129"/>
      <c r="C147" s="129"/>
      <c r="D147" s="101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0"/>
    </row>
    <row r="148" spans="1:29" s="111" customFormat="1" ht="56" x14ac:dyDescent="0.15">
      <c r="A148" s="97" t="s">
        <v>24</v>
      </c>
      <c r="B148" s="91" t="s">
        <v>56</v>
      </c>
      <c r="C148" s="99" t="s">
        <v>29</v>
      </c>
      <c r="D148" s="101" t="s">
        <v>169</v>
      </c>
      <c r="E148" s="120">
        <v>0</v>
      </c>
      <c r="F148" s="120">
        <v>0</v>
      </c>
      <c r="G148" s="120">
        <v>0</v>
      </c>
      <c r="H148" s="120">
        <v>0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0">
        <v>0</v>
      </c>
      <c r="X148" s="120">
        <v>0</v>
      </c>
      <c r="Y148" s="120">
        <v>0</v>
      </c>
      <c r="Z148" s="120">
        <v>0</v>
      </c>
      <c r="AA148" s="120">
        <v>0</v>
      </c>
      <c r="AB148" s="120">
        <v>0</v>
      </c>
      <c r="AC148" s="110"/>
    </row>
    <row r="149" spans="1:29" s="111" customFormat="1" ht="42" x14ac:dyDescent="0.15">
      <c r="A149" s="97" t="s">
        <v>25</v>
      </c>
      <c r="B149" s="91" t="s">
        <v>57</v>
      </c>
      <c r="C149" s="99" t="s">
        <v>29</v>
      </c>
      <c r="D149" s="101" t="s">
        <v>170</v>
      </c>
      <c r="E149" s="120">
        <v>0</v>
      </c>
      <c r="F149" s="120">
        <v>0</v>
      </c>
      <c r="G149" s="120">
        <v>0</v>
      </c>
      <c r="H149" s="120">
        <v>0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0">
        <v>0</v>
      </c>
      <c r="X149" s="120">
        <v>0</v>
      </c>
      <c r="Y149" s="120">
        <v>0</v>
      </c>
      <c r="Z149" s="120">
        <v>0</v>
      </c>
      <c r="AA149" s="120">
        <v>0</v>
      </c>
      <c r="AB149" s="120">
        <v>0</v>
      </c>
      <c r="AC149" s="110"/>
    </row>
    <row r="150" spans="1:29" s="111" customFormat="1" ht="56" x14ac:dyDescent="0.15">
      <c r="A150" s="97" t="s">
        <v>26</v>
      </c>
      <c r="B150" s="91" t="s">
        <v>58</v>
      </c>
      <c r="C150" s="99" t="s">
        <v>29</v>
      </c>
      <c r="D150" s="101" t="s">
        <v>171</v>
      </c>
      <c r="E150" s="120">
        <v>0</v>
      </c>
      <c r="F150" s="120">
        <v>0</v>
      </c>
      <c r="G150" s="120">
        <v>0</v>
      </c>
      <c r="H150" s="120">
        <v>0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0">
        <v>0</v>
      </c>
      <c r="X150" s="120">
        <v>0</v>
      </c>
      <c r="Y150" s="120">
        <v>0</v>
      </c>
      <c r="Z150" s="120">
        <v>0</v>
      </c>
      <c r="AA150" s="120">
        <v>0</v>
      </c>
      <c r="AB150" s="120">
        <v>0</v>
      </c>
      <c r="AC150" s="110"/>
    </row>
    <row r="151" spans="1:29" s="111" customFormat="1" ht="56" x14ac:dyDescent="0.15">
      <c r="A151" s="97" t="s">
        <v>27</v>
      </c>
      <c r="B151" s="91" t="s">
        <v>59</v>
      </c>
      <c r="C151" s="99" t="s">
        <v>38</v>
      </c>
      <c r="D151" s="101" t="s">
        <v>172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2">
        <v>0</v>
      </c>
      <c r="AB151" s="112">
        <v>0</v>
      </c>
      <c r="AC151" s="110"/>
    </row>
    <row r="152" spans="1:29" ht="45.75" customHeight="1" x14ac:dyDescent="0.2">
      <c r="A152" s="129" t="s">
        <v>60</v>
      </c>
      <c r="B152" s="129"/>
      <c r="C152" s="129"/>
      <c r="D152" s="101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</row>
    <row r="153" spans="1:29" ht="70" x14ac:dyDescent="0.2">
      <c r="A153" s="97" t="s">
        <v>28</v>
      </c>
      <c r="B153" s="98" t="s">
        <v>42</v>
      </c>
      <c r="C153" s="99" t="s">
        <v>38</v>
      </c>
      <c r="D153" s="101" t="s">
        <v>173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12">
        <v>0</v>
      </c>
      <c r="Q153" s="112">
        <v>0</v>
      </c>
      <c r="R153" s="112">
        <v>0</v>
      </c>
      <c r="S153" s="112">
        <v>0</v>
      </c>
      <c r="T153" s="112">
        <v>0</v>
      </c>
      <c r="U153" s="112">
        <v>0</v>
      </c>
      <c r="V153" s="112">
        <v>0</v>
      </c>
      <c r="W153" s="112">
        <v>0</v>
      </c>
      <c r="X153" s="112">
        <v>0</v>
      </c>
      <c r="Y153" s="112">
        <v>0</v>
      </c>
      <c r="Z153" s="112">
        <v>0</v>
      </c>
      <c r="AA153" s="112">
        <v>0</v>
      </c>
      <c r="AB153" s="112">
        <v>0</v>
      </c>
    </row>
    <row r="154" spans="1:29" ht="70" x14ac:dyDescent="0.2">
      <c r="A154" s="97" t="s">
        <v>30</v>
      </c>
      <c r="B154" s="98" t="s">
        <v>43</v>
      </c>
      <c r="C154" s="99" t="s">
        <v>38</v>
      </c>
      <c r="D154" s="101" t="s">
        <v>174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12">
        <v>0</v>
      </c>
      <c r="Q154" s="112">
        <v>0</v>
      </c>
      <c r="R154" s="112">
        <v>0</v>
      </c>
      <c r="S154" s="112">
        <v>0</v>
      </c>
      <c r="T154" s="112">
        <v>0</v>
      </c>
      <c r="U154" s="112">
        <v>0</v>
      </c>
      <c r="V154" s="112">
        <v>0</v>
      </c>
      <c r="W154" s="112">
        <v>0</v>
      </c>
      <c r="X154" s="112">
        <v>0</v>
      </c>
      <c r="Y154" s="112">
        <v>0</v>
      </c>
      <c r="Z154" s="112">
        <v>0</v>
      </c>
      <c r="AA154" s="112">
        <v>0</v>
      </c>
      <c r="AB154" s="112">
        <v>0</v>
      </c>
    </row>
    <row r="155" spans="1:29" ht="56" x14ac:dyDescent="0.2">
      <c r="A155" s="97" t="s">
        <v>31</v>
      </c>
      <c r="B155" s="98" t="s">
        <v>44</v>
      </c>
      <c r="C155" s="99" t="s">
        <v>38</v>
      </c>
      <c r="D155" s="101" t="s">
        <v>175</v>
      </c>
      <c r="E155" s="121">
        <f t="shared" ref="E155:I155" si="31">E163+E174+E185+E196+E207+E218</f>
        <v>1328064.08</v>
      </c>
      <c r="F155" s="122">
        <f t="shared" si="31"/>
        <v>0</v>
      </c>
      <c r="G155" s="122">
        <f t="shared" si="31"/>
        <v>0</v>
      </c>
      <c r="H155" s="122">
        <f t="shared" si="31"/>
        <v>0</v>
      </c>
      <c r="I155" s="122">
        <f t="shared" si="31"/>
        <v>0</v>
      </c>
      <c r="J155" s="122">
        <f t="shared" ref="J155:AB155" si="32">J163+J174+J185+J196+J207+J218</f>
        <v>0</v>
      </c>
      <c r="K155" s="122">
        <f t="shared" si="32"/>
        <v>0</v>
      </c>
      <c r="L155" s="122">
        <f t="shared" ref="L155" si="33">L163+L174+L185+L196+L207+L218</f>
        <v>0</v>
      </c>
      <c r="M155" s="122">
        <f t="shared" si="32"/>
        <v>0</v>
      </c>
      <c r="N155" s="122">
        <f t="shared" ref="N155:O155" si="34">N163+N174+N185+N196+N207+N218</f>
        <v>0</v>
      </c>
      <c r="O155" s="122">
        <f t="shared" si="34"/>
        <v>0</v>
      </c>
      <c r="P155" s="122">
        <f t="shared" si="32"/>
        <v>0</v>
      </c>
      <c r="Q155" s="122">
        <f t="shared" si="32"/>
        <v>0</v>
      </c>
      <c r="R155" s="122">
        <f t="shared" si="32"/>
        <v>0</v>
      </c>
      <c r="S155" s="122">
        <f t="shared" si="32"/>
        <v>0</v>
      </c>
      <c r="T155" s="122">
        <f t="shared" si="32"/>
        <v>1070300.7000000002</v>
      </c>
      <c r="U155" s="122">
        <f t="shared" si="32"/>
        <v>13000.42</v>
      </c>
      <c r="V155" s="122">
        <f t="shared" si="32"/>
        <v>8414.65</v>
      </c>
      <c r="W155" s="122">
        <f t="shared" si="32"/>
        <v>8870.7199999999993</v>
      </c>
      <c r="X155" s="122">
        <f t="shared" si="32"/>
        <v>222632.21000000002</v>
      </c>
      <c r="Y155" s="122">
        <f t="shared" si="32"/>
        <v>325186.21999999997</v>
      </c>
      <c r="Z155" s="122">
        <f t="shared" si="32"/>
        <v>728415.11</v>
      </c>
      <c r="AA155" s="122">
        <f t="shared" si="32"/>
        <v>27579.73</v>
      </c>
      <c r="AB155" s="122">
        <f t="shared" si="32"/>
        <v>66585.31</v>
      </c>
    </row>
    <row r="156" spans="1:29" ht="56" x14ac:dyDescent="0.2">
      <c r="A156" s="97" t="s">
        <v>32</v>
      </c>
      <c r="B156" s="98" t="s">
        <v>48</v>
      </c>
      <c r="C156" s="99" t="s">
        <v>38</v>
      </c>
      <c r="D156" s="101" t="s">
        <v>176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12">
        <v>0</v>
      </c>
      <c r="Q156" s="112">
        <v>0</v>
      </c>
      <c r="R156" s="112">
        <v>0</v>
      </c>
      <c r="S156" s="112">
        <v>0</v>
      </c>
      <c r="T156" s="112">
        <v>0</v>
      </c>
      <c r="U156" s="112">
        <v>0</v>
      </c>
      <c r="V156" s="112">
        <v>0</v>
      </c>
      <c r="W156" s="112">
        <v>0</v>
      </c>
      <c r="X156" s="112">
        <v>0</v>
      </c>
      <c r="Y156" s="112">
        <v>0</v>
      </c>
      <c r="Z156" s="112">
        <v>0</v>
      </c>
      <c r="AA156" s="112">
        <v>0</v>
      </c>
      <c r="AB156" s="112">
        <v>0</v>
      </c>
    </row>
    <row r="157" spans="1:29" ht="70" x14ac:dyDescent="0.2">
      <c r="A157" s="97" t="s">
        <v>33</v>
      </c>
      <c r="B157" s="98" t="s">
        <v>49</v>
      </c>
      <c r="C157" s="99" t="s">
        <v>38</v>
      </c>
      <c r="D157" s="101" t="s">
        <v>177</v>
      </c>
      <c r="E157" s="112">
        <v>0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12">
        <v>0</v>
      </c>
      <c r="Q157" s="112">
        <v>0</v>
      </c>
      <c r="R157" s="112">
        <v>0</v>
      </c>
      <c r="S157" s="112">
        <v>0</v>
      </c>
      <c r="T157" s="112">
        <v>0</v>
      </c>
      <c r="U157" s="112">
        <v>0</v>
      </c>
      <c r="V157" s="112">
        <v>0</v>
      </c>
      <c r="W157" s="112">
        <v>0</v>
      </c>
      <c r="X157" s="112">
        <v>0</v>
      </c>
      <c r="Y157" s="112">
        <v>0</v>
      </c>
      <c r="Z157" s="112">
        <v>0</v>
      </c>
      <c r="AA157" s="112">
        <v>0</v>
      </c>
      <c r="AB157" s="112">
        <v>0</v>
      </c>
    </row>
    <row r="158" spans="1:29" ht="48" customHeight="1" x14ac:dyDescent="0.2">
      <c r="A158" s="97" t="s">
        <v>34</v>
      </c>
      <c r="B158" s="98" t="s">
        <v>50</v>
      </c>
      <c r="C158" s="99" t="s">
        <v>38</v>
      </c>
      <c r="D158" s="101" t="s">
        <v>178</v>
      </c>
      <c r="E158" s="112">
        <f t="shared" ref="E158:I158" si="35">E166+E177+E188+E199+E210+E221</f>
        <v>1611281.69</v>
      </c>
      <c r="F158" s="112">
        <f t="shared" si="35"/>
        <v>0</v>
      </c>
      <c r="G158" s="112">
        <f t="shared" si="35"/>
        <v>1179332.8999999999</v>
      </c>
      <c r="H158" s="112">
        <f t="shared" si="35"/>
        <v>1012216.35</v>
      </c>
      <c r="I158" s="112">
        <f t="shared" si="35"/>
        <v>1096591.1400000001</v>
      </c>
      <c r="J158" s="112">
        <f t="shared" ref="J158:AB158" si="36">J166+J177+J188+J199+J210+J221</f>
        <v>483061.6</v>
      </c>
      <c r="K158" s="112">
        <f t="shared" si="36"/>
        <v>128152.19</v>
      </c>
      <c r="L158" s="112">
        <f t="shared" ref="L158" si="37">L166+L177+L188+L199+L210+L221</f>
        <v>0</v>
      </c>
      <c r="M158" s="112">
        <f t="shared" si="36"/>
        <v>2215.35</v>
      </c>
      <c r="N158" s="112">
        <f t="shared" ref="N158:O158" si="38">N166+N177+N188+N199+N210+N221</f>
        <v>0</v>
      </c>
      <c r="O158" s="112">
        <f t="shared" si="38"/>
        <v>0</v>
      </c>
      <c r="P158" s="112">
        <f t="shared" si="36"/>
        <v>2389.5699999999997</v>
      </c>
      <c r="Q158" s="112">
        <f t="shared" si="36"/>
        <v>642613.91999999993</v>
      </c>
      <c r="R158" s="112">
        <f t="shared" si="36"/>
        <v>714426.63</v>
      </c>
      <c r="S158" s="112">
        <f t="shared" si="36"/>
        <v>1036560.3599999999</v>
      </c>
      <c r="T158" s="112">
        <f t="shared" si="36"/>
        <v>1303484.27</v>
      </c>
      <c r="U158" s="112">
        <f t="shared" si="36"/>
        <v>600120.18999999994</v>
      </c>
      <c r="V158" s="112">
        <f t="shared" si="36"/>
        <v>500294.24</v>
      </c>
      <c r="W158" s="112">
        <f t="shared" si="36"/>
        <v>672722.92</v>
      </c>
      <c r="X158" s="112">
        <f t="shared" si="36"/>
        <v>322682.57999999996</v>
      </c>
      <c r="Y158" s="112">
        <f t="shared" si="36"/>
        <v>535017.03</v>
      </c>
      <c r="Z158" s="112">
        <f t="shared" si="36"/>
        <v>942835.98</v>
      </c>
      <c r="AA158" s="112">
        <f t="shared" si="36"/>
        <v>534164.18999999994</v>
      </c>
      <c r="AB158" s="112">
        <f t="shared" si="36"/>
        <v>936734.79999999993</v>
      </c>
    </row>
    <row r="159" spans="1:29" ht="42.75" customHeight="1" x14ac:dyDescent="0.2">
      <c r="A159" s="129" t="s">
        <v>138</v>
      </c>
      <c r="B159" s="129"/>
      <c r="C159" s="129"/>
      <c r="D159" s="101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</row>
    <row r="160" spans="1:29" x14ac:dyDescent="0.2">
      <c r="A160" s="96" t="s">
        <v>73</v>
      </c>
      <c r="B160" s="94" t="s">
        <v>40</v>
      </c>
      <c r="C160" s="99" t="s">
        <v>4</v>
      </c>
      <c r="D160" s="101" t="s">
        <v>179</v>
      </c>
      <c r="E160" s="96" t="s">
        <v>74</v>
      </c>
      <c r="F160" s="96" t="s">
        <v>74</v>
      </c>
      <c r="G160" s="96" t="s">
        <v>74</v>
      </c>
      <c r="H160" s="96" t="s">
        <v>74</v>
      </c>
      <c r="I160" s="96" t="s">
        <v>74</v>
      </c>
      <c r="J160" s="96" t="s">
        <v>74</v>
      </c>
      <c r="K160" s="96" t="s">
        <v>74</v>
      </c>
      <c r="L160" s="96" t="s">
        <v>74</v>
      </c>
      <c r="M160" s="96" t="s">
        <v>74</v>
      </c>
      <c r="N160" s="96" t="s">
        <v>74</v>
      </c>
      <c r="O160" s="96" t="s">
        <v>74</v>
      </c>
      <c r="P160" s="96" t="s">
        <v>74</v>
      </c>
      <c r="Q160" s="96" t="s">
        <v>74</v>
      </c>
      <c r="R160" s="96" t="s">
        <v>74</v>
      </c>
      <c r="S160" s="96" t="s">
        <v>74</v>
      </c>
      <c r="T160" s="96" t="s">
        <v>74</v>
      </c>
      <c r="U160" s="96" t="s">
        <v>74</v>
      </c>
      <c r="V160" s="96" t="s">
        <v>74</v>
      </c>
      <c r="W160" s="96" t="s">
        <v>74</v>
      </c>
      <c r="X160" s="96" t="s">
        <v>74</v>
      </c>
      <c r="Y160" s="96" t="s">
        <v>74</v>
      </c>
      <c r="Z160" s="96" t="s">
        <v>74</v>
      </c>
      <c r="AA160" s="96" t="s">
        <v>74</v>
      </c>
      <c r="AB160" s="96" t="s">
        <v>74</v>
      </c>
    </row>
    <row r="161" spans="1:29" ht="28" x14ac:dyDescent="0.2">
      <c r="A161" s="97" t="s">
        <v>75</v>
      </c>
      <c r="B161" s="98" t="s">
        <v>2</v>
      </c>
      <c r="C161" s="99" t="s">
        <v>4</v>
      </c>
      <c r="D161" s="101" t="s">
        <v>180</v>
      </c>
      <c r="E161" s="97" t="s">
        <v>225</v>
      </c>
      <c r="F161" s="97" t="s">
        <v>225</v>
      </c>
      <c r="G161" s="97" t="s">
        <v>225</v>
      </c>
      <c r="H161" s="97" t="s">
        <v>225</v>
      </c>
      <c r="I161" s="97" t="s">
        <v>225</v>
      </c>
      <c r="J161" s="97" t="s">
        <v>225</v>
      </c>
      <c r="K161" s="97" t="s">
        <v>225</v>
      </c>
      <c r="L161" s="97" t="s">
        <v>225</v>
      </c>
      <c r="M161" s="97" t="s">
        <v>225</v>
      </c>
      <c r="N161" s="97" t="s">
        <v>225</v>
      </c>
      <c r="O161" s="97" t="s">
        <v>225</v>
      </c>
      <c r="P161" s="97" t="s">
        <v>225</v>
      </c>
      <c r="Q161" s="97" t="s">
        <v>225</v>
      </c>
      <c r="R161" s="97" t="s">
        <v>225</v>
      </c>
      <c r="S161" s="97" t="s">
        <v>225</v>
      </c>
      <c r="T161" s="97" t="s">
        <v>225</v>
      </c>
      <c r="U161" s="97" t="s">
        <v>225</v>
      </c>
      <c r="V161" s="97" t="s">
        <v>225</v>
      </c>
      <c r="W161" s="97" t="s">
        <v>225</v>
      </c>
      <c r="X161" s="97" t="s">
        <v>225</v>
      </c>
      <c r="Y161" s="97" t="s">
        <v>225</v>
      </c>
      <c r="Z161" s="97" t="s">
        <v>225</v>
      </c>
      <c r="AA161" s="97" t="s">
        <v>225</v>
      </c>
      <c r="AB161" s="97" t="s">
        <v>225</v>
      </c>
    </row>
    <row r="162" spans="1:29" ht="42" x14ac:dyDescent="0.2">
      <c r="A162" s="97" t="s">
        <v>76</v>
      </c>
      <c r="B162" s="98" t="s">
        <v>61</v>
      </c>
      <c r="C162" s="99" t="s">
        <v>224</v>
      </c>
      <c r="D162" s="101" t="s">
        <v>181</v>
      </c>
      <c r="E162" s="120">
        <v>424678</v>
      </c>
      <c r="F162" s="120">
        <v>3727</v>
      </c>
      <c r="G162" s="120">
        <v>86401</v>
      </c>
      <c r="H162" s="120">
        <v>6287</v>
      </c>
      <c r="I162" s="120">
        <v>83134</v>
      </c>
      <c r="J162" s="120">
        <v>45276</v>
      </c>
      <c r="K162" s="120">
        <v>0</v>
      </c>
      <c r="L162" s="120">
        <v>2</v>
      </c>
      <c r="M162" s="120">
        <v>7657</v>
      </c>
      <c r="N162" s="120">
        <v>18</v>
      </c>
      <c r="O162" s="120">
        <v>38</v>
      </c>
      <c r="P162" s="120">
        <v>13067</v>
      </c>
      <c r="Q162" s="120">
        <v>157385</v>
      </c>
      <c r="R162" s="120">
        <v>134149</v>
      </c>
      <c r="S162" s="120">
        <v>242555</v>
      </c>
      <c r="T162" s="120">
        <v>349365</v>
      </c>
      <c r="U162" s="120">
        <v>180103</v>
      </c>
      <c r="V162" s="120">
        <v>133381</v>
      </c>
      <c r="W162" s="120">
        <v>183524</v>
      </c>
      <c r="X162" s="120">
        <v>117631</v>
      </c>
      <c r="Y162" s="120">
        <v>164721</v>
      </c>
      <c r="Z162" s="120">
        <v>341721</v>
      </c>
      <c r="AA162" s="120">
        <v>185990</v>
      </c>
      <c r="AB162" s="120">
        <v>383748</v>
      </c>
      <c r="AC162" s="123">
        <f>SUM(E162:AB162)</f>
        <v>3244558</v>
      </c>
    </row>
    <row r="163" spans="1:29" ht="31.5" customHeight="1" x14ac:dyDescent="0.2">
      <c r="A163" s="97"/>
      <c r="B163" s="98" t="s">
        <v>44</v>
      </c>
      <c r="C163" s="99"/>
      <c r="D163" s="101"/>
      <c r="E163" s="120">
        <v>2420.71</v>
      </c>
      <c r="F163" s="120">
        <v>0</v>
      </c>
      <c r="G163" s="120">
        <v>0</v>
      </c>
      <c r="H163" s="120">
        <v>0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340.28</v>
      </c>
      <c r="U163" s="120">
        <v>0</v>
      </c>
      <c r="V163" s="120">
        <v>0</v>
      </c>
      <c r="W163" s="120">
        <v>0</v>
      </c>
      <c r="X163" s="120">
        <v>0</v>
      </c>
      <c r="Y163" s="120">
        <v>0</v>
      </c>
      <c r="Z163" s="120">
        <v>0</v>
      </c>
      <c r="AA163" s="120">
        <v>0</v>
      </c>
      <c r="AB163" s="120">
        <v>0</v>
      </c>
    </row>
    <row r="164" spans="1:29" ht="42" x14ac:dyDescent="0.2">
      <c r="A164" s="97" t="s">
        <v>77</v>
      </c>
      <c r="B164" s="98" t="s">
        <v>62</v>
      </c>
      <c r="C164" s="99" t="s">
        <v>38</v>
      </c>
      <c r="D164" s="101" t="s">
        <v>182</v>
      </c>
      <c r="E164" s="120">
        <v>0</v>
      </c>
      <c r="F164" s="120">
        <v>0</v>
      </c>
      <c r="G164" s="120">
        <v>487113.13</v>
      </c>
      <c r="H164" s="120">
        <v>351073.49</v>
      </c>
      <c r="I164" s="120">
        <v>421054.82</v>
      </c>
      <c r="J164" s="120">
        <v>205244.82</v>
      </c>
      <c r="K164" s="120">
        <v>180.86</v>
      </c>
      <c r="L164" s="120">
        <v>0</v>
      </c>
      <c r="M164" s="120">
        <v>0</v>
      </c>
      <c r="N164" s="120">
        <v>0</v>
      </c>
      <c r="O164" s="120">
        <v>0</v>
      </c>
      <c r="P164" s="120">
        <v>111.24</v>
      </c>
      <c r="Q164" s="120">
        <v>0</v>
      </c>
      <c r="R164" s="120">
        <v>0</v>
      </c>
      <c r="S164" s="120">
        <v>0</v>
      </c>
      <c r="T164" s="120">
        <v>20826.650000000001</v>
      </c>
      <c r="U164" s="120">
        <v>0</v>
      </c>
      <c r="V164" s="120">
        <v>0</v>
      </c>
      <c r="W164" s="120">
        <v>0</v>
      </c>
      <c r="X164" s="120">
        <v>0</v>
      </c>
      <c r="Y164" s="120">
        <v>0</v>
      </c>
      <c r="Z164" s="120">
        <v>0</v>
      </c>
      <c r="AA164" s="120">
        <v>0</v>
      </c>
      <c r="AB164" s="120">
        <v>0</v>
      </c>
    </row>
    <row r="165" spans="1:29" ht="42" x14ac:dyDescent="0.2">
      <c r="A165" s="97" t="s">
        <v>78</v>
      </c>
      <c r="B165" s="98" t="s">
        <v>63</v>
      </c>
      <c r="C165" s="99" t="s">
        <v>38</v>
      </c>
      <c r="D165" s="101" t="s">
        <v>183</v>
      </c>
      <c r="E165" s="120">
        <f t="shared" ref="E165:AB165" si="39">E163+E164-E166</f>
        <v>2420.71</v>
      </c>
      <c r="F165" s="120">
        <f t="shared" si="39"/>
        <v>0</v>
      </c>
      <c r="G165" s="120">
        <f t="shared" si="39"/>
        <v>302527.48</v>
      </c>
      <c r="H165" s="120">
        <f t="shared" si="39"/>
        <v>219787.22</v>
      </c>
      <c r="I165" s="120">
        <f t="shared" si="39"/>
        <v>252302.45</v>
      </c>
      <c r="J165" s="120">
        <f t="shared" si="39"/>
        <v>135681.14000000001</v>
      </c>
      <c r="K165" s="120">
        <f t="shared" si="39"/>
        <v>74.600000000000009</v>
      </c>
      <c r="L165" s="120">
        <f t="shared" ref="L165" si="40">L163+L164-L166</f>
        <v>0</v>
      </c>
      <c r="M165" s="120">
        <f t="shared" si="39"/>
        <v>0</v>
      </c>
      <c r="N165" s="120">
        <f t="shared" ref="N165:O165" si="41">N163+N164-N166</f>
        <v>0</v>
      </c>
      <c r="O165" s="120">
        <f t="shared" si="41"/>
        <v>0</v>
      </c>
      <c r="P165" s="120">
        <f t="shared" si="39"/>
        <v>18.78</v>
      </c>
      <c r="Q165" s="120">
        <f t="shared" si="39"/>
        <v>0</v>
      </c>
      <c r="R165" s="120">
        <f t="shared" si="39"/>
        <v>0</v>
      </c>
      <c r="S165" s="120">
        <f t="shared" si="39"/>
        <v>0</v>
      </c>
      <c r="T165" s="120">
        <f t="shared" si="39"/>
        <v>21166.93</v>
      </c>
      <c r="U165" s="120">
        <f t="shared" si="39"/>
        <v>0</v>
      </c>
      <c r="V165" s="120">
        <f t="shared" si="39"/>
        <v>0</v>
      </c>
      <c r="W165" s="120">
        <f t="shared" si="39"/>
        <v>0</v>
      </c>
      <c r="X165" s="120">
        <f t="shared" si="39"/>
        <v>0</v>
      </c>
      <c r="Y165" s="120">
        <f t="shared" si="39"/>
        <v>0</v>
      </c>
      <c r="Z165" s="120">
        <f t="shared" si="39"/>
        <v>0</v>
      </c>
      <c r="AA165" s="120">
        <f t="shared" si="39"/>
        <v>0</v>
      </c>
      <c r="AB165" s="120">
        <f t="shared" si="39"/>
        <v>0</v>
      </c>
    </row>
    <row r="166" spans="1:29" ht="42" x14ac:dyDescent="0.2">
      <c r="A166" s="97" t="s">
        <v>79</v>
      </c>
      <c r="B166" s="98" t="s">
        <v>64</v>
      </c>
      <c r="C166" s="99" t="s">
        <v>38</v>
      </c>
      <c r="D166" s="101" t="s">
        <v>184</v>
      </c>
      <c r="E166" s="120">
        <v>0</v>
      </c>
      <c r="F166" s="120">
        <v>0</v>
      </c>
      <c r="G166" s="120">
        <v>184585.65</v>
      </c>
      <c r="H166" s="120">
        <v>131286.26999999999</v>
      </c>
      <c r="I166" s="120">
        <v>168752.37</v>
      </c>
      <c r="J166" s="120">
        <v>69563.679999999993</v>
      </c>
      <c r="K166" s="120">
        <v>106.26</v>
      </c>
      <c r="L166" s="120">
        <v>0</v>
      </c>
      <c r="M166" s="120">
        <v>0</v>
      </c>
      <c r="N166" s="120">
        <v>0</v>
      </c>
      <c r="O166" s="120">
        <v>0</v>
      </c>
      <c r="P166" s="120">
        <v>92.46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0">
        <v>0</v>
      </c>
      <c r="X166" s="120">
        <v>0</v>
      </c>
      <c r="Y166" s="120">
        <v>0</v>
      </c>
      <c r="Z166" s="120">
        <v>0</v>
      </c>
      <c r="AA166" s="120">
        <v>0</v>
      </c>
      <c r="AB166" s="120">
        <v>0</v>
      </c>
    </row>
    <row r="167" spans="1:29" ht="56" x14ac:dyDescent="0.2">
      <c r="A167" s="97" t="s">
        <v>80</v>
      </c>
      <c r="B167" s="98" t="s">
        <v>65</v>
      </c>
      <c r="C167" s="99" t="s">
        <v>38</v>
      </c>
      <c r="D167" s="101" t="s">
        <v>185</v>
      </c>
      <c r="E167" s="120">
        <v>1718666.12</v>
      </c>
      <c r="F167" s="120">
        <v>17330.55</v>
      </c>
      <c r="G167" s="120">
        <v>401718.45</v>
      </c>
      <c r="H167" s="120">
        <v>29201.51</v>
      </c>
      <c r="I167" s="120">
        <v>386535.3</v>
      </c>
      <c r="J167" s="120">
        <v>210517.72</v>
      </c>
      <c r="K167" s="120">
        <v>0</v>
      </c>
      <c r="L167" s="120">
        <v>9.3000000000000007</v>
      </c>
      <c r="M167" s="120">
        <v>35605.050000000003</v>
      </c>
      <c r="N167" s="120">
        <v>83.7</v>
      </c>
      <c r="O167" s="120">
        <v>176.7</v>
      </c>
      <c r="P167" s="120">
        <v>60761.55</v>
      </c>
      <c r="Q167" s="120">
        <v>634659.91</v>
      </c>
      <c r="R167" s="120">
        <v>544557.22</v>
      </c>
      <c r="S167" s="120">
        <v>966566.2</v>
      </c>
      <c r="T167" s="120">
        <v>1407102.87</v>
      </c>
      <c r="U167" s="120">
        <v>711767.17</v>
      </c>
      <c r="V167" s="120">
        <v>527570.61</v>
      </c>
      <c r="W167" s="120">
        <v>733645.42</v>
      </c>
      <c r="X167" s="120">
        <v>456074.57</v>
      </c>
      <c r="Y167" s="120">
        <v>638499.11499999999</v>
      </c>
      <c r="Z167" s="120">
        <v>1345775.73</v>
      </c>
      <c r="AA167" s="120">
        <v>729071.14</v>
      </c>
      <c r="AB167" s="120">
        <v>1505651.8</v>
      </c>
      <c r="AC167" s="90">
        <f>SUM(E167:AB167)</f>
        <v>13061547.705000002</v>
      </c>
    </row>
    <row r="168" spans="1:29" ht="56" x14ac:dyDescent="0.2">
      <c r="A168" s="97" t="s">
        <v>81</v>
      </c>
      <c r="B168" s="98" t="s">
        <v>66</v>
      </c>
      <c r="C168" s="99" t="s">
        <v>38</v>
      </c>
      <c r="D168" s="101" t="s">
        <v>186</v>
      </c>
      <c r="E168" s="120">
        <v>2102327.7999999998</v>
      </c>
      <c r="F168" s="120">
        <v>0</v>
      </c>
      <c r="G168" s="120">
        <v>380647.44</v>
      </c>
      <c r="H168" s="120">
        <v>28379.73</v>
      </c>
      <c r="I168" s="120">
        <v>377909.65</v>
      </c>
      <c r="J168" s="120">
        <v>208897.79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288655.76</v>
      </c>
      <c r="R168" s="120">
        <v>267433.93</v>
      </c>
      <c r="S168" s="120">
        <v>475810.73</v>
      </c>
      <c r="T168" s="120">
        <v>1663330.96</v>
      </c>
      <c r="U168" s="120">
        <v>844521.07</v>
      </c>
      <c r="V168" s="120">
        <v>659497.80000000005</v>
      </c>
      <c r="W168" s="120">
        <v>840723.67</v>
      </c>
      <c r="X168" s="120">
        <v>388838.16</v>
      </c>
      <c r="Y168" s="120">
        <v>546785.43000000005</v>
      </c>
      <c r="Z168" s="120">
        <v>1161531.01</v>
      </c>
      <c r="AA168" s="120">
        <v>837689.59</v>
      </c>
      <c r="AB168" s="120">
        <v>1792417.94</v>
      </c>
      <c r="AC168" s="90">
        <f>SUM(E168:AB168)</f>
        <v>12865398.459999999</v>
      </c>
    </row>
    <row r="169" spans="1:29" s="111" customFormat="1" ht="70" x14ac:dyDescent="0.15">
      <c r="A169" s="97" t="s">
        <v>82</v>
      </c>
      <c r="B169" s="98" t="s">
        <v>67</v>
      </c>
      <c r="C169" s="99" t="s">
        <v>38</v>
      </c>
      <c r="D169" s="101" t="s">
        <v>187</v>
      </c>
      <c r="E169" s="120">
        <v>171838.73</v>
      </c>
      <c r="F169" s="120">
        <v>0</v>
      </c>
      <c r="G169" s="120">
        <v>31113.119999999999</v>
      </c>
      <c r="H169" s="120">
        <v>2319.6799999999998</v>
      </c>
      <c r="I169" s="120">
        <v>30889.34</v>
      </c>
      <c r="J169" s="120">
        <v>17074.75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23593.96</v>
      </c>
      <c r="R169" s="120">
        <v>21859.34</v>
      </c>
      <c r="S169" s="120">
        <v>38891.519999999997</v>
      </c>
      <c r="T169" s="120">
        <v>135956.29</v>
      </c>
      <c r="U169" s="120">
        <v>69028.929999999993</v>
      </c>
      <c r="V169" s="120">
        <v>53905.61</v>
      </c>
      <c r="W169" s="120">
        <v>68718.539999999994</v>
      </c>
      <c r="X169" s="120">
        <v>31782.61</v>
      </c>
      <c r="Y169" s="120">
        <v>44692.800000000003</v>
      </c>
      <c r="Z169" s="120">
        <v>94940.479999999996</v>
      </c>
      <c r="AA169" s="120">
        <v>68740.539999999994</v>
      </c>
      <c r="AB169" s="120">
        <v>146507.51999999999</v>
      </c>
      <c r="AC169" s="90">
        <f>SUM(E169:AB169)</f>
        <v>1051853.7600000002</v>
      </c>
    </row>
    <row r="170" spans="1:29" s="111" customFormat="1" ht="56" x14ac:dyDescent="0.15">
      <c r="A170" s="97" t="s">
        <v>83</v>
      </c>
      <c r="B170" s="98" t="s">
        <v>68</v>
      </c>
      <c r="C170" s="99" t="s">
        <v>38</v>
      </c>
      <c r="D170" s="101" t="s">
        <v>188</v>
      </c>
      <c r="E170" s="120">
        <v>0</v>
      </c>
      <c r="F170" s="120">
        <v>0</v>
      </c>
      <c r="G170" s="120">
        <v>0</v>
      </c>
      <c r="H170" s="120">
        <v>0</v>
      </c>
      <c r="I170" s="120">
        <v>0</v>
      </c>
      <c r="J170" s="120">
        <v>0</v>
      </c>
      <c r="K170" s="120">
        <v>0</v>
      </c>
      <c r="L170" s="120">
        <v>0</v>
      </c>
      <c r="M170" s="120">
        <v>0</v>
      </c>
      <c r="N170" s="120">
        <v>0</v>
      </c>
      <c r="O170" s="120">
        <v>0</v>
      </c>
      <c r="P170" s="120">
        <v>0</v>
      </c>
      <c r="Q170" s="120">
        <v>0</v>
      </c>
      <c r="R170" s="120">
        <v>0</v>
      </c>
      <c r="S170" s="120">
        <v>0</v>
      </c>
      <c r="T170" s="120">
        <v>0</v>
      </c>
      <c r="U170" s="120">
        <v>0</v>
      </c>
      <c r="V170" s="120">
        <v>0</v>
      </c>
      <c r="W170" s="120">
        <v>0</v>
      </c>
      <c r="X170" s="120">
        <v>0</v>
      </c>
      <c r="Y170" s="120">
        <v>0</v>
      </c>
      <c r="Z170" s="120">
        <v>0</v>
      </c>
      <c r="AA170" s="120">
        <v>0</v>
      </c>
      <c r="AB170" s="120">
        <v>0</v>
      </c>
      <c r="AC170" s="110"/>
    </row>
    <row r="171" spans="1:29" s="111" customFormat="1" ht="14" x14ac:dyDescent="0.15">
      <c r="A171" s="96" t="s">
        <v>84</v>
      </c>
      <c r="B171" s="94" t="s">
        <v>40</v>
      </c>
      <c r="C171" s="99" t="s">
        <v>4</v>
      </c>
      <c r="D171" s="101" t="s">
        <v>179</v>
      </c>
      <c r="E171" s="96" t="s">
        <v>85</v>
      </c>
      <c r="F171" s="96" t="s">
        <v>85</v>
      </c>
      <c r="G171" s="96" t="s">
        <v>85</v>
      </c>
      <c r="H171" s="96" t="s">
        <v>85</v>
      </c>
      <c r="I171" s="96" t="s">
        <v>85</v>
      </c>
      <c r="J171" s="96" t="s">
        <v>85</v>
      </c>
      <c r="K171" s="96" t="s">
        <v>85</v>
      </c>
      <c r="L171" s="96" t="s">
        <v>85</v>
      </c>
      <c r="M171" s="96" t="s">
        <v>85</v>
      </c>
      <c r="N171" s="96" t="s">
        <v>85</v>
      </c>
      <c r="O171" s="96" t="s">
        <v>85</v>
      </c>
      <c r="P171" s="96" t="s">
        <v>85</v>
      </c>
      <c r="Q171" s="96" t="s">
        <v>85</v>
      </c>
      <c r="R171" s="96" t="s">
        <v>85</v>
      </c>
      <c r="S171" s="96" t="s">
        <v>85</v>
      </c>
      <c r="T171" s="96" t="s">
        <v>85</v>
      </c>
      <c r="U171" s="96" t="s">
        <v>85</v>
      </c>
      <c r="V171" s="96" t="s">
        <v>85</v>
      </c>
      <c r="W171" s="96" t="s">
        <v>85</v>
      </c>
      <c r="X171" s="96" t="s">
        <v>85</v>
      </c>
      <c r="Y171" s="96" t="s">
        <v>85</v>
      </c>
      <c r="Z171" s="96" t="s">
        <v>85</v>
      </c>
      <c r="AA171" s="96" t="s">
        <v>85</v>
      </c>
      <c r="AB171" s="96" t="s">
        <v>85</v>
      </c>
      <c r="AC171" s="110"/>
    </row>
    <row r="172" spans="1:29" s="111" customFormat="1" ht="28" x14ac:dyDescent="0.15">
      <c r="A172" s="97" t="s">
        <v>86</v>
      </c>
      <c r="B172" s="98" t="s">
        <v>2</v>
      </c>
      <c r="C172" s="99" t="s">
        <v>4</v>
      </c>
      <c r="D172" s="101" t="s">
        <v>180</v>
      </c>
      <c r="E172" s="97" t="s">
        <v>87</v>
      </c>
      <c r="F172" s="97" t="s">
        <v>87</v>
      </c>
      <c r="G172" s="97" t="s">
        <v>87</v>
      </c>
      <c r="H172" s="97" t="s">
        <v>87</v>
      </c>
      <c r="I172" s="97" t="s">
        <v>87</v>
      </c>
      <c r="J172" s="97" t="s">
        <v>87</v>
      </c>
      <c r="K172" s="97" t="s">
        <v>87</v>
      </c>
      <c r="L172" s="97" t="s">
        <v>87</v>
      </c>
      <c r="M172" s="97" t="s">
        <v>87</v>
      </c>
      <c r="N172" s="97" t="s">
        <v>87</v>
      </c>
      <c r="O172" s="97" t="s">
        <v>87</v>
      </c>
      <c r="P172" s="97" t="s">
        <v>87</v>
      </c>
      <c r="Q172" s="97" t="s">
        <v>87</v>
      </c>
      <c r="R172" s="97" t="s">
        <v>87</v>
      </c>
      <c r="S172" s="97" t="s">
        <v>87</v>
      </c>
      <c r="T172" s="97" t="s">
        <v>87</v>
      </c>
      <c r="U172" s="97" t="s">
        <v>87</v>
      </c>
      <c r="V172" s="97" t="s">
        <v>87</v>
      </c>
      <c r="W172" s="97" t="s">
        <v>87</v>
      </c>
      <c r="X172" s="97" t="s">
        <v>87</v>
      </c>
      <c r="Y172" s="97" t="s">
        <v>87</v>
      </c>
      <c r="Z172" s="97" t="s">
        <v>87</v>
      </c>
      <c r="AA172" s="97" t="s">
        <v>87</v>
      </c>
      <c r="AB172" s="97" t="s">
        <v>87</v>
      </c>
      <c r="AC172" s="110"/>
    </row>
    <row r="173" spans="1:29" s="111" customFormat="1" ht="42" x14ac:dyDescent="0.15">
      <c r="A173" s="97" t="s">
        <v>88</v>
      </c>
      <c r="B173" s="98" t="s">
        <v>61</v>
      </c>
      <c r="C173" s="99" t="s">
        <v>224</v>
      </c>
      <c r="D173" s="101" t="s">
        <v>181</v>
      </c>
      <c r="E173" s="120">
        <v>5180.5600000000004</v>
      </c>
      <c r="F173" s="120">
        <v>111.54</v>
      </c>
      <c r="G173" s="120">
        <v>1096.06</v>
      </c>
      <c r="H173" s="120">
        <v>958.82</v>
      </c>
      <c r="I173" s="120">
        <v>1210.6300000000001</v>
      </c>
      <c r="J173" s="120">
        <v>654.85</v>
      </c>
      <c r="K173" s="120">
        <v>293.79000000000002</v>
      </c>
      <c r="L173" s="120">
        <v>0</v>
      </c>
      <c r="M173" s="120">
        <v>28.38</v>
      </c>
      <c r="N173" s="120">
        <v>0</v>
      </c>
      <c r="O173" s="120">
        <v>0</v>
      </c>
      <c r="P173" s="120">
        <v>20.28</v>
      </c>
      <c r="Q173" s="120">
        <v>1362.98</v>
      </c>
      <c r="R173" s="120">
        <v>1632.54</v>
      </c>
      <c r="S173" s="120">
        <v>2473.42</v>
      </c>
      <c r="T173" s="120">
        <v>4340.95</v>
      </c>
      <c r="U173" s="120">
        <v>2172</v>
      </c>
      <c r="V173" s="120">
        <v>1690.84</v>
      </c>
      <c r="W173" s="120">
        <v>2212.4499999999998</v>
      </c>
      <c r="X173" s="120">
        <v>1137.78</v>
      </c>
      <c r="Y173" s="120">
        <v>1277.71</v>
      </c>
      <c r="Z173" s="120">
        <v>2952.01</v>
      </c>
      <c r="AA173" s="120">
        <v>1694.47</v>
      </c>
      <c r="AB173" s="120">
        <v>2961.53</v>
      </c>
      <c r="AC173" s="117">
        <f>SUM(E173:AB173)</f>
        <v>35463.589999999997</v>
      </c>
    </row>
    <row r="174" spans="1:29" s="111" customFormat="1" ht="32.25" customHeight="1" x14ac:dyDescent="0.15">
      <c r="A174" s="97"/>
      <c r="B174" s="98" t="s">
        <v>44</v>
      </c>
      <c r="C174" s="99"/>
      <c r="D174" s="101"/>
      <c r="E174" s="120">
        <v>822132.77</v>
      </c>
      <c r="F174" s="120">
        <v>0</v>
      </c>
      <c r="G174" s="120">
        <v>0</v>
      </c>
      <c r="H174" s="120">
        <v>0</v>
      </c>
      <c r="I174" s="120">
        <v>0</v>
      </c>
      <c r="J174" s="120">
        <v>0</v>
      </c>
      <c r="K174" s="120">
        <v>0</v>
      </c>
      <c r="L174" s="120">
        <v>0</v>
      </c>
      <c r="M174" s="120">
        <v>0</v>
      </c>
      <c r="N174" s="120">
        <v>0</v>
      </c>
      <c r="O174" s="120">
        <v>0</v>
      </c>
      <c r="P174" s="120">
        <v>0</v>
      </c>
      <c r="Q174" s="120">
        <v>0</v>
      </c>
      <c r="R174" s="120">
        <v>0</v>
      </c>
      <c r="S174" s="120">
        <v>0</v>
      </c>
      <c r="T174" s="120">
        <v>679459.99</v>
      </c>
      <c r="U174" s="120">
        <v>13000.42</v>
      </c>
      <c r="V174" s="120">
        <v>8058.03</v>
      </c>
      <c r="W174" s="120">
        <v>8870.7199999999993</v>
      </c>
      <c r="X174" s="120">
        <v>141966.88</v>
      </c>
      <c r="Y174" s="120">
        <v>183557.29</v>
      </c>
      <c r="Z174" s="120">
        <v>518035.97</v>
      </c>
      <c r="AA174" s="120">
        <v>27579.73</v>
      </c>
      <c r="AB174" s="120">
        <v>66577.539999999994</v>
      </c>
      <c r="AC174" s="110"/>
    </row>
    <row r="175" spans="1:29" s="111" customFormat="1" ht="42" x14ac:dyDescent="0.15">
      <c r="A175" s="97" t="s">
        <v>89</v>
      </c>
      <c r="B175" s="98" t="s">
        <v>62</v>
      </c>
      <c r="C175" s="99" t="s">
        <v>38</v>
      </c>
      <c r="D175" s="101" t="s">
        <v>182</v>
      </c>
      <c r="E175" s="120">
        <v>7492309.9199999999</v>
      </c>
      <c r="F175" s="120">
        <v>0</v>
      </c>
      <c r="G175" s="120">
        <v>2195236.2999999998</v>
      </c>
      <c r="H175" s="120">
        <v>1557290.46</v>
      </c>
      <c r="I175" s="120">
        <v>1788081.67</v>
      </c>
      <c r="J175" s="120">
        <v>969744.48</v>
      </c>
      <c r="K175" s="120">
        <v>159619.54999999999</v>
      </c>
      <c r="L175" s="120">
        <v>0</v>
      </c>
      <c r="M175" s="120">
        <v>2215.35</v>
      </c>
      <c r="N175" s="120">
        <v>0</v>
      </c>
      <c r="O175" s="120">
        <v>0</v>
      </c>
      <c r="P175" s="120">
        <v>2241.89</v>
      </c>
      <c r="Q175" s="120">
        <v>2389711.06</v>
      </c>
      <c r="R175" s="120">
        <v>3046399.21</v>
      </c>
      <c r="S175" s="120">
        <v>4700426.71</v>
      </c>
      <c r="T175" s="120">
        <v>6489489.6299999999</v>
      </c>
      <c r="U175" s="120">
        <v>2983772.49</v>
      </c>
      <c r="V175" s="120">
        <v>2429634.1</v>
      </c>
      <c r="W175" s="120">
        <v>3526583.17</v>
      </c>
      <c r="X175" s="120">
        <v>1325677.3899999999</v>
      </c>
      <c r="Y175" s="120">
        <v>2411210.67</v>
      </c>
      <c r="Z175" s="120">
        <v>5445410.5899999999</v>
      </c>
      <c r="AA175" s="120">
        <v>2884508.96</v>
      </c>
      <c r="AB175" s="120">
        <v>5322079.59</v>
      </c>
      <c r="AC175" s="110"/>
    </row>
    <row r="176" spans="1:29" s="111" customFormat="1" ht="42" x14ac:dyDescent="0.15">
      <c r="A176" s="97" t="s">
        <v>90</v>
      </c>
      <c r="B176" s="98" t="s">
        <v>63</v>
      </c>
      <c r="C176" s="99" t="s">
        <v>38</v>
      </c>
      <c r="D176" s="101" t="s">
        <v>183</v>
      </c>
      <c r="E176" s="120">
        <f>E174+E175-E177</f>
        <v>7386216.629999999</v>
      </c>
      <c r="F176" s="120">
        <f t="shared" ref="F176:AB176" si="42">F174+F175-F177</f>
        <v>0</v>
      </c>
      <c r="G176" s="120">
        <f t="shared" si="42"/>
        <v>1532269.7799999998</v>
      </c>
      <c r="H176" s="120">
        <f t="shared" si="42"/>
        <v>1109355.49</v>
      </c>
      <c r="I176" s="120">
        <f t="shared" si="42"/>
        <v>1236294.44</v>
      </c>
      <c r="J176" s="120">
        <f t="shared" si="42"/>
        <v>700449.36</v>
      </c>
      <c r="K176" s="120">
        <f t="shared" si="42"/>
        <v>31589.859999999986</v>
      </c>
      <c r="L176" s="120">
        <f t="shared" ref="L176" si="43">L174+L175-L177</f>
        <v>0</v>
      </c>
      <c r="M176" s="120">
        <f t="shared" si="42"/>
        <v>0</v>
      </c>
      <c r="N176" s="120">
        <f t="shared" ref="N176:O176" si="44">N174+N175-N177</f>
        <v>0</v>
      </c>
      <c r="O176" s="120">
        <f t="shared" si="44"/>
        <v>0</v>
      </c>
      <c r="P176" s="120">
        <f t="shared" si="42"/>
        <v>0</v>
      </c>
      <c r="Q176" s="120">
        <f t="shared" si="42"/>
        <v>2003026.04</v>
      </c>
      <c r="R176" s="120">
        <f t="shared" si="42"/>
        <v>2584968.44</v>
      </c>
      <c r="S176" s="120">
        <f t="shared" si="42"/>
        <v>4031564.82</v>
      </c>
      <c r="T176" s="120">
        <f t="shared" si="42"/>
        <v>6443121.1400000006</v>
      </c>
      <c r="U176" s="120">
        <f t="shared" si="42"/>
        <v>2592462.1100000003</v>
      </c>
      <c r="V176" s="120">
        <f t="shared" si="42"/>
        <v>2124816.0099999998</v>
      </c>
      <c r="W176" s="120">
        <f t="shared" si="42"/>
        <v>3119753.75</v>
      </c>
      <c r="X176" s="120">
        <f t="shared" si="42"/>
        <v>1295396.05</v>
      </c>
      <c r="Y176" s="120">
        <f t="shared" si="42"/>
        <v>2318788.61</v>
      </c>
      <c r="Z176" s="120">
        <f t="shared" si="42"/>
        <v>5385108.2999999998</v>
      </c>
      <c r="AA176" s="120">
        <f t="shared" si="42"/>
        <v>2551488.3199999998</v>
      </c>
      <c r="AB176" s="120">
        <f t="shared" si="42"/>
        <v>4804376.1399999997</v>
      </c>
      <c r="AC176" s="110"/>
    </row>
    <row r="177" spans="1:29" s="111" customFormat="1" ht="42" x14ac:dyDescent="0.15">
      <c r="A177" s="97" t="s">
        <v>91</v>
      </c>
      <c r="B177" s="98" t="s">
        <v>64</v>
      </c>
      <c r="C177" s="99" t="s">
        <v>38</v>
      </c>
      <c r="D177" s="101" t="s">
        <v>184</v>
      </c>
      <c r="E177" s="120">
        <v>928226.06</v>
      </c>
      <c r="F177" s="120">
        <v>0</v>
      </c>
      <c r="G177" s="120">
        <v>662966.52</v>
      </c>
      <c r="H177" s="120">
        <v>447934.97</v>
      </c>
      <c r="I177" s="120">
        <v>551787.23</v>
      </c>
      <c r="J177" s="120">
        <v>269295.12</v>
      </c>
      <c r="K177" s="120">
        <v>128029.69</v>
      </c>
      <c r="L177" s="120">
        <v>0</v>
      </c>
      <c r="M177" s="120">
        <v>2215.35</v>
      </c>
      <c r="N177" s="120">
        <v>0</v>
      </c>
      <c r="O177" s="120">
        <v>0</v>
      </c>
      <c r="P177" s="120">
        <v>2241.89</v>
      </c>
      <c r="Q177" s="120">
        <v>386685.02</v>
      </c>
      <c r="R177" s="120">
        <v>461430.77</v>
      </c>
      <c r="S177" s="120">
        <v>668861.89</v>
      </c>
      <c r="T177" s="120">
        <v>725828.48</v>
      </c>
      <c r="U177" s="120">
        <v>404310.8</v>
      </c>
      <c r="V177" s="120">
        <v>312876.12</v>
      </c>
      <c r="W177" s="120">
        <v>415700.14</v>
      </c>
      <c r="X177" s="120">
        <v>172248.22</v>
      </c>
      <c r="Y177" s="120">
        <v>275979.34999999998</v>
      </c>
      <c r="Z177" s="120">
        <v>578338.26</v>
      </c>
      <c r="AA177" s="120">
        <v>360600.37</v>
      </c>
      <c r="AB177" s="120">
        <v>584280.99</v>
      </c>
      <c r="AC177" s="110"/>
    </row>
    <row r="178" spans="1:29" s="111" customFormat="1" ht="56" x14ac:dyDescent="0.15">
      <c r="A178" s="97" t="s">
        <v>92</v>
      </c>
      <c r="B178" s="98" t="s">
        <v>65</v>
      </c>
      <c r="C178" s="99" t="s">
        <v>38</v>
      </c>
      <c r="D178" s="101" t="s">
        <v>185</v>
      </c>
      <c r="E178" s="120">
        <v>9669545.6799999997</v>
      </c>
      <c r="F178" s="120">
        <v>212397.68</v>
      </c>
      <c r="G178" s="120">
        <v>2062427.48</v>
      </c>
      <c r="H178" s="120">
        <v>1807924.31</v>
      </c>
      <c r="I178" s="120">
        <v>2275436.2599999998</v>
      </c>
      <c r="J178" s="120">
        <v>1247021.52</v>
      </c>
      <c r="K178" s="120">
        <v>559458.42000000004</v>
      </c>
      <c r="L178" s="120">
        <v>0</v>
      </c>
      <c r="M178" s="120">
        <v>54035.839999999997</v>
      </c>
      <c r="N178" s="120">
        <v>0</v>
      </c>
      <c r="O178" s="120">
        <v>0</v>
      </c>
      <c r="P178" s="120">
        <v>38616.89</v>
      </c>
      <c r="Q178" s="120">
        <v>2552726.77</v>
      </c>
      <c r="R178" s="120">
        <v>3006541.26</v>
      </c>
      <c r="S178" s="120">
        <v>4600608.1399999997</v>
      </c>
      <c r="T178" s="120">
        <v>8102973.5199999996</v>
      </c>
      <c r="U178" s="120">
        <v>4053275.28</v>
      </c>
      <c r="V178" s="120">
        <v>3156436.92</v>
      </c>
      <c r="W178" s="120">
        <v>4131843.55</v>
      </c>
      <c r="X178" s="120">
        <v>2123645.23</v>
      </c>
      <c r="Y178" s="120">
        <v>2385802.35</v>
      </c>
      <c r="Z178" s="120">
        <v>5509513.7800000003</v>
      </c>
      <c r="AA178" s="120">
        <v>3162212.84</v>
      </c>
      <c r="AB178" s="120">
        <v>5525465.3600000003</v>
      </c>
      <c r="AC178" s="117">
        <f>SUM(E178:AB178)</f>
        <v>66237909.079999998</v>
      </c>
    </row>
    <row r="179" spans="1:29" s="111" customFormat="1" ht="56" x14ac:dyDescent="0.15">
      <c r="A179" s="97" t="s">
        <v>93</v>
      </c>
      <c r="B179" s="98" t="s">
        <v>66</v>
      </c>
      <c r="C179" s="99" t="s">
        <v>38</v>
      </c>
      <c r="D179" s="101" t="s">
        <v>186</v>
      </c>
      <c r="E179" s="120">
        <v>11704397.529999999</v>
      </c>
      <c r="F179" s="120">
        <v>0</v>
      </c>
      <c r="G179" s="120">
        <v>648425.69999999995</v>
      </c>
      <c r="H179" s="120">
        <v>521216.47</v>
      </c>
      <c r="I179" s="120">
        <v>630440.1</v>
      </c>
      <c r="J179" s="120">
        <v>703260.49</v>
      </c>
      <c r="K179" s="120">
        <v>0</v>
      </c>
      <c r="L179" s="120">
        <v>0</v>
      </c>
      <c r="M179" s="120">
        <v>0</v>
      </c>
      <c r="N179" s="120">
        <v>0</v>
      </c>
      <c r="O179" s="120">
        <v>0</v>
      </c>
      <c r="P179" s="120">
        <v>0</v>
      </c>
      <c r="Q179" s="120">
        <v>2877297.82</v>
      </c>
      <c r="R179" s="120">
        <v>3265457.42</v>
      </c>
      <c r="S179" s="120">
        <v>6112505.0800000001</v>
      </c>
      <c r="T179" s="120">
        <v>9945537.75</v>
      </c>
      <c r="U179" s="120">
        <v>3905314.77</v>
      </c>
      <c r="V179" s="120">
        <v>3763349.19</v>
      </c>
      <c r="W179" s="120">
        <v>5079088.2300000004</v>
      </c>
      <c r="X179" s="120">
        <v>3088918.72</v>
      </c>
      <c r="Y179" s="120">
        <v>3369277.02</v>
      </c>
      <c r="Z179" s="120">
        <v>8241696.5999999996</v>
      </c>
      <c r="AA179" s="120">
        <v>3784321.44</v>
      </c>
      <c r="AB179" s="120">
        <v>6503879.8799999999</v>
      </c>
      <c r="AC179" s="117">
        <f>SUM(E179:AB179)</f>
        <v>74144384.209999993</v>
      </c>
    </row>
    <row r="180" spans="1:29" s="111" customFormat="1" ht="70" x14ac:dyDescent="0.15">
      <c r="A180" s="97" t="s">
        <v>94</v>
      </c>
      <c r="B180" s="98" t="s">
        <v>67</v>
      </c>
      <c r="C180" s="99" t="s">
        <v>38</v>
      </c>
      <c r="D180" s="101" t="s">
        <v>187</v>
      </c>
      <c r="E180" s="120">
        <v>938968.94</v>
      </c>
      <c r="F180" s="120">
        <v>0</v>
      </c>
      <c r="G180" s="120">
        <v>52019.05</v>
      </c>
      <c r="H180" s="120">
        <v>41813.86</v>
      </c>
      <c r="I180" s="120">
        <v>50576.18</v>
      </c>
      <c r="J180" s="120">
        <v>56418.09</v>
      </c>
      <c r="K180" s="120">
        <v>0</v>
      </c>
      <c r="L180" s="120">
        <v>0</v>
      </c>
      <c r="M180" s="120">
        <v>0</v>
      </c>
      <c r="N180" s="120">
        <v>0</v>
      </c>
      <c r="O180" s="120">
        <v>0</v>
      </c>
      <c r="P180" s="120">
        <v>0</v>
      </c>
      <c r="Q180" s="120">
        <v>230827.2</v>
      </c>
      <c r="R180" s="120">
        <v>261966.76</v>
      </c>
      <c r="S180" s="120">
        <v>490367.18</v>
      </c>
      <c r="T180" s="120">
        <v>797866.88</v>
      </c>
      <c r="U180" s="120">
        <v>313298.42</v>
      </c>
      <c r="V180" s="120">
        <v>301909.43</v>
      </c>
      <c r="W180" s="120">
        <v>407462.76</v>
      </c>
      <c r="X180" s="120">
        <v>247804.19</v>
      </c>
      <c r="Y180" s="120">
        <v>270295.53999999998</v>
      </c>
      <c r="Z180" s="120">
        <v>661178.6</v>
      </c>
      <c r="AA180" s="120">
        <v>303591.90000000002</v>
      </c>
      <c r="AB180" s="120">
        <v>521764.68</v>
      </c>
      <c r="AC180" s="117">
        <f>SUM(E180:AB180)</f>
        <v>5948129.6599999992</v>
      </c>
    </row>
    <row r="181" spans="1:29" s="111" customFormat="1" ht="56" x14ac:dyDescent="0.15">
      <c r="A181" s="97" t="s">
        <v>95</v>
      </c>
      <c r="B181" s="98" t="s">
        <v>68</v>
      </c>
      <c r="C181" s="99" t="s">
        <v>38</v>
      </c>
      <c r="D181" s="101" t="s">
        <v>188</v>
      </c>
      <c r="E181" s="120">
        <v>0</v>
      </c>
      <c r="F181" s="120">
        <v>0</v>
      </c>
      <c r="G181" s="120">
        <v>0</v>
      </c>
      <c r="H181" s="120">
        <v>0</v>
      </c>
      <c r="I181" s="120">
        <v>0</v>
      </c>
      <c r="J181" s="120">
        <v>0</v>
      </c>
      <c r="K181" s="120">
        <v>0</v>
      </c>
      <c r="L181" s="120">
        <v>0</v>
      </c>
      <c r="M181" s="120">
        <v>0</v>
      </c>
      <c r="N181" s="120">
        <v>0</v>
      </c>
      <c r="O181" s="120">
        <v>0</v>
      </c>
      <c r="P181" s="120">
        <v>0</v>
      </c>
      <c r="Q181" s="120">
        <v>0</v>
      </c>
      <c r="R181" s="120">
        <v>0</v>
      </c>
      <c r="S181" s="120">
        <v>0</v>
      </c>
      <c r="T181" s="120">
        <v>0</v>
      </c>
      <c r="U181" s="120">
        <v>0</v>
      </c>
      <c r="V181" s="120">
        <v>0</v>
      </c>
      <c r="W181" s="120">
        <v>0</v>
      </c>
      <c r="X181" s="120">
        <v>0</v>
      </c>
      <c r="Y181" s="120">
        <v>0</v>
      </c>
      <c r="Z181" s="120">
        <v>0</v>
      </c>
      <c r="AA181" s="120">
        <v>0</v>
      </c>
      <c r="AB181" s="120">
        <v>0</v>
      </c>
      <c r="AC181" s="110"/>
    </row>
    <row r="182" spans="1:29" s="111" customFormat="1" ht="30.75" customHeight="1" x14ac:dyDescent="0.15">
      <c r="A182" s="96" t="s">
        <v>96</v>
      </c>
      <c r="B182" s="94" t="s">
        <v>40</v>
      </c>
      <c r="C182" s="99" t="s">
        <v>4</v>
      </c>
      <c r="D182" s="101" t="s">
        <v>179</v>
      </c>
      <c r="E182" s="96" t="s">
        <v>1813</v>
      </c>
      <c r="F182" s="96" t="s">
        <v>290</v>
      </c>
      <c r="G182" s="96" t="s">
        <v>1814</v>
      </c>
      <c r="H182" s="96" t="s">
        <v>1813</v>
      </c>
      <c r="I182" s="96" t="s">
        <v>1813</v>
      </c>
      <c r="J182" s="96" t="s">
        <v>1813</v>
      </c>
      <c r="K182" s="96" t="s">
        <v>1813</v>
      </c>
      <c r="L182" s="96" t="s">
        <v>290</v>
      </c>
      <c r="M182" s="96" t="s">
        <v>290</v>
      </c>
      <c r="N182" s="96" t="s">
        <v>290</v>
      </c>
      <c r="O182" s="96" t="s">
        <v>290</v>
      </c>
      <c r="P182" s="96" t="s">
        <v>290</v>
      </c>
      <c r="Q182" s="96" t="s">
        <v>1813</v>
      </c>
      <c r="R182" s="96" t="s">
        <v>1814</v>
      </c>
      <c r="S182" s="96" t="s">
        <v>1813</v>
      </c>
      <c r="T182" s="96" t="s">
        <v>1813</v>
      </c>
      <c r="U182" s="96" t="s">
        <v>1813</v>
      </c>
      <c r="V182" s="96" t="s">
        <v>1813</v>
      </c>
      <c r="W182" s="96" t="s">
        <v>1813</v>
      </c>
      <c r="X182" s="96" t="s">
        <v>1813</v>
      </c>
      <c r="Y182" s="96" t="s">
        <v>1813</v>
      </c>
      <c r="Z182" s="96" t="s">
        <v>1813</v>
      </c>
      <c r="AA182" s="96" t="s">
        <v>1813</v>
      </c>
      <c r="AB182" s="96" t="s">
        <v>1813</v>
      </c>
      <c r="AC182" s="110"/>
    </row>
    <row r="183" spans="1:29" s="111" customFormat="1" ht="28" x14ac:dyDescent="0.15">
      <c r="A183" s="97" t="s">
        <v>97</v>
      </c>
      <c r="B183" s="98" t="s">
        <v>2</v>
      </c>
      <c r="C183" s="99" t="s">
        <v>4</v>
      </c>
      <c r="D183" s="101" t="s">
        <v>180</v>
      </c>
      <c r="E183" s="97" t="s">
        <v>98</v>
      </c>
      <c r="F183" s="97" t="s">
        <v>200</v>
      </c>
      <c r="G183" s="97" t="s">
        <v>98</v>
      </c>
      <c r="H183" s="97" t="s">
        <v>98</v>
      </c>
      <c r="I183" s="97" t="s">
        <v>98</v>
      </c>
      <c r="J183" s="97" t="s">
        <v>98</v>
      </c>
      <c r="K183" s="97" t="s">
        <v>98</v>
      </c>
      <c r="L183" s="97" t="s">
        <v>200</v>
      </c>
      <c r="M183" s="97" t="s">
        <v>200</v>
      </c>
      <c r="N183" s="97" t="s">
        <v>200</v>
      </c>
      <c r="O183" s="97" t="s">
        <v>200</v>
      </c>
      <c r="P183" s="97" t="s">
        <v>200</v>
      </c>
      <c r="Q183" s="97" t="s">
        <v>98</v>
      </c>
      <c r="R183" s="97" t="s">
        <v>98</v>
      </c>
      <c r="S183" s="97" t="s">
        <v>98</v>
      </c>
      <c r="T183" s="97" t="s">
        <v>98</v>
      </c>
      <c r="U183" s="97" t="s">
        <v>98</v>
      </c>
      <c r="V183" s="97" t="s">
        <v>98</v>
      </c>
      <c r="W183" s="97" t="s">
        <v>98</v>
      </c>
      <c r="X183" s="97" t="s">
        <v>98</v>
      </c>
      <c r="Y183" s="97" t="s">
        <v>98</v>
      </c>
      <c r="Z183" s="97" t="s">
        <v>200</v>
      </c>
      <c r="AA183" s="97" t="s">
        <v>98</v>
      </c>
      <c r="AB183" s="97" t="s">
        <v>98</v>
      </c>
      <c r="AC183" s="110"/>
    </row>
    <row r="184" spans="1:29" s="111" customFormat="1" ht="42" x14ac:dyDescent="0.15">
      <c r="A184" s="97" t="s">
        <v>99</v>
      </c>
      <c r="B184" s="98" t="s">
        <v>61</v>
      </c>
      <c r="C184" s="99" t="s">
        <v>224</v>
      </c>
      <c r="D184" s="101" t="s">
        <v>181</v>
      </c>
      <c r="E184" s="120">
        <v>0</v>
      </c>
      <c r="F184" s="120">
        <v>0</v>
      </c>
      <c r="G184" s="120">
        <v>0</v>
      </c>
      <c r="H184" s="120">
        <v>0</v>
      </c>
      <c r="I184" s="120">
        <v>0</v>
      </c>
      <c r="J184" s="120">
        <v>0</v>
      </c>
      <c r="K184" s="120">
        <v>0</v>
      </c>
      <c r="L184" s="120">
        <v>0</v>
      </c>
      <c r="M184" s="120">
        <v>0</v>
      </c>
      <c r="N184" s="120">
        <v>0</v>
      </c>
      <c r="O184" s="120">
        <v>0</v>
      </c>
      <c r="P184" s="120">
        <v>0</v>
      </c>
      <c r="Q184" s="120">
        <v>0</v>
      </c>
      <c r="R184" s="120">
        <v>0</v>
      </c>
      <c r="S184" s="120">
        <v>0</v>
      </c>
      <c r="T184" s="120">
        <v>0</v>
      </c>
      <c r="U184" s="120">
        <v>0</v>
      </c>
      <c r="V184" s="120">
        <v>0</v>
      </c>
      <c r="W184" s="120">
        <v>0</v>
      </c>
      <c r="X184" s="120">
        <v>0</v>
      </c>
      <c r="Y184" s="120">
        <v>0</v>
      </c>
      <c r="Z184" s="120">
        <v>0</v>
      </c>
      <c r="AA184" s="120">
        <v>0</v>
      </c>
      <c r="AB184" s="120">
        <v>0</v>
      </c>
      <c r="AC184" s="110"/>
    </row>
    <row r="185" spans="1:29" s="111" customFormat="1" ht="32.25" customHeight="1" x14ac:dyDescent="0.15">
      <c r="A185" s="97"/>
      <c r="B185" s="98" t="s">
        <v>44</v>
      </c>
      <c r="C185" s="99"/>
      <c r="D185" s="101"/>
      <c r="E185" s="120">
        <v>277778.06</v>
      </c>
      <c r="F185" s="120">
        <v>0</v>
      </c>
      <c r="G185" s="120">
        <v>0</v>
      </c>
      <c r="H185" s="120">
        <v>0</v>
      </c>
      <c r="I185" s="120">
        <v>0</v>
      </c>
      <c r="J185" s="120">
        <v>0</v>
      </c>
      <c r="K185" s="120">
        <v>0</v>
      </c>
      <c r="L185" s="120">
        <v>0</v>
      </c>
      <c r="M185" s="120">
        <v>0</v>
      </c>
      <c r="N185" s="120">
        <v>0</v>
      </c>
      <c r="O185" s="120">
        <v>0</v>
      </c>
      <c r="P185" s="120">
        <v>0</v>
      </c>
      <c r="Q185" s="120">
        <v>0</v>
      </c>
      <c r="R185" s="120">
        <v>0</v>
      </c>
      <c r="S185" s="120">
        <v>0</v>
      </c>
      <c r="T185" s="120">
        <v>214993.77</v>
      </c>
      <c r="U185" s="120">
        <v>0</v>
      </c>
      <c r="V185" s="120">
        <v>216.43</v>
      </c>
      <c r="W185" s="120">
        <v>0</v>
      </c>
      <c r="X185" s="120">
        <v>48128.04</v>
      </c>
      <c r="Y185" s="120">
        <v>86581.81</v>
      </c>
      <c r="Z185" s="120">
        <v>120295.78</v>
      </c>
      <c r="AA185" s="120">
        <v>0</v>
      </c>
      <c r="AB185" s="120">
        <v>5.25</v>
      </c>
      <c r="AC185" s="110"/>
    </row>
    <row r="186" spans="1:29" s="111" customFormat="1" ht="42" x14ac:dyDescent="0.15">
      <c r="A186" s="97" t="s">
        <v>100</v>
      </c>
      <c r="B186" s="98" t="s">
        <v>62</v>
      </c>
      <c r="C186" s="99" t="s">
        <v>38</v>
      </c>
      <c r="D186" s="101" t="s">
        <v>182</v>
      </c>
      <c r="E186" s="120">
        <v>2840105.96</v>
      </c>
      <c r="F186" s="120">
        <v>0</v>
      </c>
      <c r="G186" s="120">
        <v>460634.03</v>
      </c>
      <c r="H186" s="120">
        <v>400852.17</v>
      </c>
      <c r="I186" s="120">
        <v>478733.11</v>
      </c>
      <c r="J186" s="120">
        <v>234706.05</v>
      </c>
      <c r="K186" s="120">
        <v>305.88</v>
      </c>
      <c r="L186" s="120">
        <v>0</v>
      </c>
      <c r="M186" s="120">
        <v>0</v>
      </c>
      <c r="N186" s="120">
        <v>0</v>
      </c>
      <c r="O186" s="120">
        <v>0</v>
      </c>
      <c r="P186" s="120">
        <v>0</v>
      </c>
      <c r="Q186" s="120">
        <v>582891.97</v>
      </c>
      <c r="R186" s="120">
        <v>662961.32999999996</v>
      </c>
      <c r="S186" s="120">
        <v>1037706.14</v>
      </c>
      <c r="T186" s="120">
        <v>2408709.1200000001</v>
      </c>
      <c r="U186" s="120">
        <v>595572.66</v>
      </c>
      <c r="V186" s="120">
        <v>594994.88</v>
      </c>
      <c r="W186" s="120">
        <v>781029.87</v>
      </c>
      <c r="X186" s="120">
        <v>401348.73</v>
      </c>
      <c r="Y186" s="120">
        <v>708080.04</v>
      </c>
      <c r="Z186" s="120">
        <v>1404138.87</v>
      </c>
      <c r="AA186" s="120">
        <v>607863.17000000004</v>
      </c>
      <c r="AB186" s="120">
        <v>1080385.81</v>
      </c>
      <c r="AC186" s="110"/>
    </row>
    <row r="187" spans="1:29" s="111" customFormat="1" ht="42" x14ac:dyDescent="0.15">
      <c r="A187" s="97" t="s">
        <v>101</v>
      </c>
      <c r="B187" s="98" t="s">
        <v>63</v>
      </c>
      <c r="C187" s="99" t="s">
        <v>38</v>
      </c>
      <c r="D187" s="101" t="s">
        <v>183</v>
      </c>
      <c r="E187" s="120">
        <f>E185+E186-E188</f>
        <v>2725726.58</v>
      </c>
      <c r="F187" s="120">
        <f t="shared" ref="F187:I187" si="45">F185+F186-F188</f>
        <v>0</v>
      </c>
      <c r="G187" s="120">
        <f t="shared" si="45"/>
        <v>259085.47000000003</v>
      </c>
      <c r="H187" s="120">
        <f t="shared" si="45"/>
        <v>213055.15999999997</v>
      </c>
      <c r="I187" s="120">
        <f t="shared" si="45"/>
        <v>254200.72999999998</v>
      </c>
      <c r="J187" s="120">
        <f t="shared" ref="J187:AB187" si="46">J185+J186-J188</f>
        <v>151148.75</v>
      </c>
      <c r="K187" s="120">
        <f t="shared" si="46"/>
        <v>295.07</v>
      </c>
      <c r="L187" s="120">
        <f t="shared" si="46"/>
        <v>0</v>
      </c>
      <c r="M187" s="120">
        <f t="shared" si="46"/>
        <v>0</v>
      </c>
      <c r="N187" s="120">
        <f t="shared" si="46"/>
        <v>0</v>
      </c>
      <c r="O187" s="120">
        <f t="shared" si="46"/>
        <v>0</v>
      </c>
      <c r="P187" s="120">
        <f t="shared" si="46"/>
        <v>0</v>
      </c>
      <c r="Q187" s="120">
        <f t="shared" si="46"/>
        <v>428185.79</v>
      </c>
      <c r="R187" s="120">
        <f t="shared" si="46"/>
        <v>519369.87</v>
      </c>
      <c r="S187" s="120">
        <f t="shared" si="46"/>
        <v>823553.31</v>
      </c>
      <c r="T187" s="120">
        <f t="shared" si="46"/>
        <v>2294074.0700000003</v>
      </c>
      <c r="U187" s="120">
        <f t="shared" si="46"/>
        <v>482341.23000000004</v>
      </c>
      <c r="V187" s="120">
        <f t="shared" si="46"/>
        <v>487572.30000000005</v>
      </c>
      <c r="W187" s="120">
        <f t="shared" si="46"/>
        <v>632412.11</v>
      </c>
      <c r="X187" s="120">
        <f t="shared" si="46"/>
        <v>358908.92999999993</v>
      </c>
      <c r="Y187" s="120">
        <f t="shared" si="46"/>
        <v>641597.35000000009</v>
      </c>
      <c r="Z187" s="120">
        <f t="shared" si="46"/>
        <v>1313377.04</v>
      </c>
      <c r="AA187" s="120">
        <f t="shared" si="46"/>
        <v>507585.45000000007</v>
      </c>
      <c r="AB187" s="120">
        <f t="shared" si="46"/>
        <v>876336.9800000001</v>
      </c>
      <c r="AC187" s="110"/>
    </row>
    <row r="188" spans="1:29" s="111" customFormat="1" ht="42" x14ac:dyDescent="0.15">
      <c r="A188" s="97" t="s">
        <v>102</v>
      </c>
      <c r="B188" s="98" t="s">
        <v>64</v>
      </c>
      <c r="C188" s="99" t="s">
        <v>38</v>
      </c>
      <c r="D188" s="101" t="s">
        <v>184</v>
      </c>
      <c r="E188" s="120">
        <v>392157.44</v>
      </c>
      <c r="F188" s="120">
        <v>0</v>
      </c>
      <c r="G188" s="120">
        <v>201548.56</v>
      </c>
      <c r="H188" s="120">
        <v>187797.01</v>
      </c>
      <c r="I188" s="120">
        <v>224532.38</v>
      </c>
      <c r="J188" s="120">
        <v>83557.3</v>
      </c>
      <c r="K188" s="120">
        <v>10.81</v>
      </c>
      <c r="L188" s="120">
        <v>0</v>
      </c>
      <c r="M188" s="120">
        <v>0</v>
      </c>
      <c r="N188" s="120">
        <v>0</v>
      </c>
      <c r="O188" s="120">
        <v>0</v>
      </c>
      <c r="P188" s="120">
        <v>0</v>
      </c>
      <c r="Q188" s="120">
        <v>154706.18</v>
      </c>
      <c r="R188" s="120">
        <v>143591.46</v>
      </c>
      <c r="S188" s="120">
        <v>214152.83</v>
      </c>
      <c r="T188" s="120">
        <v>329628.82</v>
      </c>
      <c r="U188" s="120">
        <v>113231.43</v>
      </c>
      <c r="V188" s="120">
        <v>107639.01</v>
      </c>
      <c r="W188" s="120">
        <v>148617.76</v>
      </c>
      <c r="X188" s="120">
        <v>90567.84</v>
      </c>
      <c r="Y188" s="120">
        <v>153064.5</v>
      </c>
      <c r="Z188" s="120">
        <v>211057.61</v>
      </c>
      <c r="AA188" s="120">
        <v>100277.72</v>
      </c>
      <c r="AB188" s="120">
        <v>204054.08</v>
      </c>
      <c r="AC188" s="110"/>
    </row>
    <row r="189" spans="1:29" s="111" customFormat="1" ht="56" x14ac:dyDescent="0.15">
      <c r="A189" s="97" t="s">
        <v>103</v>
      </c>
      <c r="B189" s="98" t="s">
        <v>65</v>
      </c>
      <c r="C189" s="99" t="s">
        <v>38</v>
      </c>
      <c r="D189" s="101" t="s">
        <v>185</v>
      </c>
      <c r="E189" s="120">
        <v>0</v>
      </c>
      <c r="F189" s="120">
        <v>0</v>
      </c>
      <c r="G189" s="120">
        <v>0</v>
      </c>
      <c r="H189" s="120">
        <v>0</v>
      </c>
      <c r="I189" s="120">
        <v>0</v>
      </c>
      <c r="J189" s="120">
        <v>0</v>
      </c>
      <c r="K189" s="120">
        <v>0</v>
      </c>
      <c r="L189" s="120">
        <v>0</v>
      </c>
      <c r="M189" s="120">
        <v>0</v>
      </c>
      <c r="N189" s="120">
        <v>0</v>
      </c>
      <c r="O189" s="120">
        <v>0</v>
      </c>
      <c r="P189" s="120">
        <v>0</v>
      </c>
      <c r="Q189" s="120">
        <v>0</v>
      </c>
      <c r="R189" s="120">
        <v>0</v>
      </c>
      <c r="S189" s="120">
        <v>0</v>
      </c>
      <c r="T189" s="120">
        <v>0</v>
      </c>
      <c r="U189" s="120">
        <v>0</v>
      </c>
      <c r="V189" s="120">
        <v>0</v>
      </c>
      <c r="W189" s="120">
        <v>0</v>
      </c>
      <c r="X189" s="120">
        <v>0</v>
      </c>
      <c r="Y189" s="120">
        <v>0</v>
      </c>
      <c r="Z189" s="120">
        <v>0</v>
      </c>
      <c r="AA189" s="120">
        <v>0</v>
      </c>
      <c r="AB189" s="120">
        <v>0</v>
      </c>
      <c r="AC189" s="110"/>
    </row>
    <row r="190" spans="1:29" s="111" customFormat="1" ht="56" x14ac:dyDescent="0.15">
      <c r="A190" s="97" t="s">
        <v>104</v>
      </c>
      <c r="B190" s="98" t="s">
        <v>66</v>
      </c>
      <c r="C190" s="99" t="s">
        <v>38</v>
      </c>
      <c r="D190" s="101" t="s">
        <v>186</v>
      </c>
      <c r="E190" s="120">
        <v>0</v>
      </c>
      <c r="F190" s="120">
        <v>0</v>
      </c>
      <c r="G190" s="120">
        <v>0</v>
      </c>
      <c r="H190" s="120">
        <v>0</v>
      </c>
      <c r="I190" s="120">
        <v>0</v>
      </c>
      <c r="J190" s="120">
        <v>0</v>
      </c>
      <c r="K190" s="120">
        <v>0</v>
      </c>
      <c r="L190" s="120">
        <v>0</v>
      </c>
      <c r="M190" s="120">
        <v>0</v>
      </c>
      <c r="N190" s="120">
        <v>0</v>
      </c>
      <c r="O190" s="120">
        <v>0</v>
      </c>
      <c r="P190" s="120">
        <v>0</v>
      </c>
      <c r="Q190" s="120">
        <v>0</v>
      </c>
      <c r="R190" s="120">
        <v>0</v>
      </c>
      <c r="S190" s="120">
        <v>0</v>
      </c>
      <c r="T190" s="120">
        <v>0</v>
      </c>
      <c r="U190" s="120">
        <v>0</v>
      </c>
      <c r="V190" s="120">
        <v>0</v>
      </c>
      <c r="W190" s="120">
        <v>0</v>
      </c>
      <c r="X190" s="120">
        <v>0</v>
      </c>
      <c r="Y190" s="120">
        <v>0</v>
      </c>
      <c r="Z190" s="120">
        <v>0</v>
      </c>
      <c r="AA190" s="120">
        <v>0</v>
      </c>
      <c r="AB190" s="120">
        <v>0</v>
      </c>
      <c r="AC190" s="110"/>
    </row>
    <row r="191" spans="1:29" s="111" customFormat="1" ht="70" x14ac:dyDescent="0.15">
      <c r="A191" s="97" t="s">
        <v>105</v>
      </c>
      <c r="B191" s="98" t="s">
        <v>67</v>
      </c>
      <c r="C191" s="99" t="s">
        <v>38</v>
      </c>
      <c r="D191" s="101" t="s">
        <v>187</v>
      </c>
      <c r="E191" s="120">
        <v>0</v>
      </c>
      <c r="F191" s="120">
        <v>0</v>
      </c>
      <c r="G191" s="120">
        <v>0</v>
      </c>
      <c r="H191" s="120">
        <v>0</v>
      </c>
      <c r="I191" s="120">
        <v>0</v>
      </c>
      <c r="J191" s="120">
        <v>0</v>
      </c>
      <c r="K191" s="120">
        <v>0</v>
      </c>
      <c r="L191" s="120">
        <v>0</v>
      </c>
      <c r="M191" s="120">
        <v>0</v>
      </c>
      <c r="N191" s="120">
        <v>0</v>
      </c>
      <c r="O191" s="120">
        <v>0</v>
      </c>
      <c r="P191" s="120">
        <v>0</v>
      </c>
      <c r="Q191" s="120">
        <v>0</v>
      </c>
      <c r="R191" s="120">
        <v>0</v>
      </c>
      <c r="S191" s="120">
        <v>0</v>
      </c>
      <c r="T191" s="120">
        <v>0</v>
      </c>
      <c r="U191" s="120">
        <v>0</v>
      </c>
      <c r="V191" s="120">
        <v>0</v>
      </c>
      <c r="W191" s="120">
        <v>0</v>
      </c>
      <c r="X191" s="120">
        <v>0</v>
      </c>
      <c r="Y191" s="120">
        <v>0</v>
      </c>
      <c r="Z191" s="120">
        <v>0</v>
      </c>
      <c r="AA191" s="120">
        <v>0</v>
      </c>
      <c r="AB191" s="120">
        <v>0</v>
      </c>
      <c r="AC191" s="110"/>
    </row>
    <row r="192" spans="1:29" s="111" customFormat="1" ht="56" x14ac:dyDescent="0.15">
      <c r="A192" s="97" t="s">
        <v>106</v>
      </c>
      <c r="B192" s="98" t="s">
        <v>68</v>
      </c>
      <c r="C192" s="99" t="s">
        <v>38</v>
      </c>
      <c r="D192" s="101" t="s">
        <v>188</v>
      </c>
      <c r="E192" s="120">
        <v>0</v>
      </c>
      <c r="F192" s="120">
        <v>0</v>
      </c>
      <c r="G192" s="120">
        <v>0</v>
      </c>
      <c r="H192" s="120">
        <v>0</v>
      </c>
      <c r="I192" s="120">
        <v>0</v>
      </c>
      <c r="J192" s="120">
        <v>0</v>
      </c>
      <c r="K192" s="120">
        <v>0</v>
      </c>
      <c r="L192" s="120">
        <v>0</v>
      </c>
      <c r="M192" s="120">
        <v>0</v>
      </c>
      <c r="N192" s="120">
        <v>0</v>
      </c>
      <c r="O192" s="120">
        <v>0</v>
      </c>
      <c r="P192" s="120">
        <v>0</v>
      </c>
      <c r="Q192" s="120">
        <v>0</v>
      </c>
      <c r="R192" s="120">
        <v>0</v>
      </c>
      <c r="S192" s="120">
        <v>0</v>
      </c>
      <c r="T192" s="120">
        <v>0</v>
      </c>
      <c r="U192" s="120">
        <v>0</v>
      </c>
      <c r="V192" s="120">
        <v>0</v>
      </c>
      <c r="W192" s="120">
        <v>0</v>
      </c>
      <c r="X192" s="120">
        <v>0</v>
      </c>
      <c r="Y192" s="120">
        <v>0</v>
      </c>
      <c r="Z192" s="120">
        <v>0</v>
      </c>
      <c r="AA192" s="120">
        <v>0</v>
      </c>
      <c r="AB192" s="120">
        <v>0</v>
      </c>
      <c r="AC192" s="110"/>
    </row>
    <row r="193" spans="1:29" s="111" customFormat="1" ht="28" x14ac:dyDescent="0.15">
      <c r="A193" s="96" t="s">
        <v>107</v>
      </c>
      <c r="B193" s="94" t="s">
        <v>40</v>
      </c>
      <c r="C193" s="99" t="s">
        <v>4</v>
      </c>
      <c r="D193" s="101" t="s">
        <v>179</v>
      </c>
      <c r="E193" s="96" t="s">
        <v>291</v>
      </c>
      <c r="F193" s="96" t="s">
        <v>291</v>
      </c>
      <c r="G193" s="96" t="s">
        <v>291</v>
      </c>
      <c r="H193" s="96" t="s">
        <v>291</v>
      </c>
      <c r="I193" s="96" t="s">
        <v>291</v>
      </c>
      <c r="J193" s="96" t="s">
        <v>291</v>
      </c>
      <c r="K193" s="96" t="s">
        <v>291</v>
      </c>
      <c r="L193" s="96" t="s">
        <v>291</v>
      </c>
      <c r="M193" s="96" t="s">
        <v>291</v>
      </c>
      <c r="N193" s="96" t="s">
        <v>291</v>
      </c>
      <c r="O193" s="96" t="s">
        <v>291</v>
      </c>
      <c r="P193" s="96" t="s">
        <v>291</v>
      </c>
      <c r="Q193" s="96" t="s">
        <v>291</v>
      </c>
      <c r="R193" s="96" t="s">
        <v>291</v>
      </c>
      <c r="S193" s="96" t="s">
        <v>291</v>
      </c>
      <c r="T193" s="96" t="s">
        <v>291</v>
      </c>
      <c r="U193" s="96" t="s">
        <v>291</v>
      </c>
      <c r="V193" s="96" t="s">
        <v>291</v>
      </c>
      <c r="W193" s="96" t="s">
        <v>291</v>
      </c>
      <c r="X193" s="96" t="s">
        <v>291</v>
      </c>
      <c r="Y193" s="96" t="s">
        <v>291</v>
      </c>
      <c r="Z193" s="96" t="s">
        <v>291</v>
      </c>
      <c r="AA193" s="96" t="s">
        <v>291</v>
      </c>
      <c r="AB193" s="96" t="s">
        <v>291</v>
      </c>
      <c r="AC193" s="110"/>
    </row>
    <row r="194" spans="1:29" s="111" customFormat="1" ht="28" x14ac:dyDescent="0.15">
      <c r="A194" s="97" t="s">
        <v>108</v>
      </c>
      <c r="B194" s="98" t="s">
        <v>2</v>
      </c>
      <c r="C194" s="99" t="s">
        <v>4</v>
      </c>
      <c r="D194" s="101" t="s">
        <v>180</v>
      </c>
      <c r="E194" s="97" t="s">
        <v>98</v>
      </c>
      <c r="F194" s="97" t="s">
        <v>98</v>
      </c>
      <c r="G194" s="97" t="s">
        <v>98</v>
      </c>
      <c r="H194" s="97" t="s">
        <v>98</v>
      </c>
      <c r="I194" s="97" t="s">
        <v>98</v>
      </c>
      <c r="J194" s="97" t="s">
        <v>98</v>
      </c>
      <c r="K194" s="97" t="s">
        <v>98</v>
      </c>
      <c r="L194" s="97" t="s">
        <v>98</v>
      </c>
      <c r="M194" s="97" t="s">
        <v>98</v>
      </c>
      <c r="N194" s="97" t="s">
        <v>98</v>
      </c>
      <c r="O194" s="97" t="s">
        <v>98</v>
      </c>
      <c r="P194" s="97" t="s">
        <v>98</v>
      </c>
      <c r="Q194" s="97" t="s">
        <v>98</v>
      </c>
      <c r="R194" s="97" t="s">
        <v>98</v>
      </c>
      <c r="S194" s="97" t="s">
        <v>98</v>
      </c>
      <c r="T194" s="97" t="s">
        <v>98</v>
      </c>
      <c r="U194" s="97" t="s">
        <v>98</v>
      </c>
      <c r="V194" s="97" t="s">
        <v>98</v>
      </c>
      <c r="W194" s="97" t="s">
        <v>98</v>
      </c>
      <c r="X194" s="97" t="s">
        <v>98</v>
      </c>
      <c r="Y194" s="97" t="s">
        <v>98</v>
      </c>
      <c r="Z194" s="97" t="s">
        <v>98</v>
      </c>
      <c r="AA194" s="97" t="s">
        <v>98</v>
      </c>
      <c r="AB194" s="97" t="s">
        <v>98</v>
      </c>
      <c r="AC194" s="110"/>
    </row>
    <row r="195" spans="1:29" s="111" customFormat="1" ht="42" x14ac:dyDescent="0.15">
      <c r="A195" s="97" t="s">
        <v>109</v>
      </c>
      <c r="B195" s="98" t="s">
        <v>61</v>
      </c>
      <c r="C195" s="99" t="s">
        <v>224</v>
      </c>
      <c r="D195" s="101" t="s">
        <v>181</v>
      </c>
      <c r="E195" s="120">
        <v>0</v>
      </c>
      <c r="F195" s="120">
        <v>0</v>
      </c>
      <c r="G195" s="120">
        <v>0</v>
      </c>
      <c r="H195" s="120">
        <v>0</v>
      </c>
      <c r="I195" s="120">
        <v>0</v>
      </c>
      <c r="J195" s="120">
        <v>0</v>
      </c>
      <c r="K195" s="120">
        <v>0</v>
      </c>
      <c r="L195" s="120">
        <v>0</v>
      </c>
      <c r="M195" s="120">
        <v>0</v>
      </c>
      <c r="N195" s="120">
        <v>0</v>
      </c>
      <c r="O195" s="120">
        <v>0</v>
      </c>
      <c r="P195" s="120">
        <v>0</v>
      </c>
      <c r="Q195" s="120">
        <v>0</v>
      </c>
      <c r="R195" s="120">
        <v>0</v>
      </c>
      <c r="S195" s="120">
        <v>0</v>
      </c>
      <c r="T195" s="120">
        <v>0</v>
      </c>
      <c r="U195" s="120">
        <v>0</v>
      </c>
      <c r="V195" s="120">
        <v>0</v>
      </c>
      <c r="W195" s="120">
        <v>0</v>
      </c>
      <c r="X195" s="120">
        <v>0</v>
      </c>
      <c r="Y195" s="120">
        <v>0</v>
      </c>
      <c r="Z195" s="120">
        <v>0</v>
      </c>
      <c r="AA195" s="120">
        <v>0</v>
      </c>
      <c r="AB195" s="120">
        <v>0</v>
      </c>
      <c r="AC195" s="110"/>
    </row>
    <row r="196" spans="1:29" s="111" customFormat="1" ht="32.25" customHeight="1" x14ac:dyDescent="0.15">
      <c r="A196" s="97"/>
      <c r="B196" s="98" t="s">
        <v>44</v>
      </c>
      <c r="C196" s="99"/>
      <c r="D196" s="101"/>
      <c r="E196" s="120">
        <v>0</v>
      </c>
      <c r="F196" s="120">
        <v>0</v>
      </c>
      <c r="G196" s="120">
        <v>0</v>
      </c>
      <c r="H196" s="120">
        <v>0</v>
      </c>
      <c r="I196" s="120">
        <v>0</v>
      </c>
      <c r="J196" s="120">
        <v>0</v>
      </c>
      <c r="K196" s="120">
        <v>0</v>
      </c>
      <c r="L196" s="120">
        <v>0</v>
      </c>
      <c r="M196" s="120">
        <v>0</v>
      </c>
      <c r="N196" s="120">
        <v>0</v>
      </c>
      <c r="O196" s="120">
        <v>0</v>
      </c>
      <c r="P196" s="120">
        <v>0</v>
      </c>
      <c r="Q196" s="120">
        <v>0</v>
      </c>
      <c r="R196" s="120">
        <v>0</v>
      </c>
      <c r="S196" s="120">
        <v>0</v>
      </c>
      <c r="T196" s="120">
        <v>0</v>
      </c>
      <c r="U196" s="120">
        <v>0</v>
      </c>
      <c r="V196" s="120">
        <v>0</v>
      </c>
      <c r="W196" s="120">
        <v>0</v>
      </c>
      <c r="X196" s="120">
        <v>0</v>
      </c>
      <c r="Y196" s="120">
        <v>0</v>
      </c>
      <c r="Z196" s="120">
        <v>0</v>
      </c>
      <c r="AA196" s="120">
        <v>0</v>
      </c>
      <c r="AB196" s="120">
        <v>0</v>
      </c>
      <c r="AC196" s="110"/>
    </row>
    <row r="197" spans="1:29" s="111" customFormat="1" ht="42" x14ac:dyDescent="0.15">
      <c r="A197" s="97" t="s">
        <v>110</v>
      </c>
      <c r="B197" s="98" t="s">
        <v>62</v>
      </c>
      <c r="C197" s="99" t="s">
        <v>38</v>
      </c>
      <c r="D197" s="101" t="s">
        <v>182</v>
      </c>
      <c r="E197" s="120">
        <v>0</v>
      </c>
      <c r="F197" s="120">
        <v>0</v>
      </c>
      <c r="G197" s="120">
        <v>0</v>
      </c>
      <c r="H197" s="120">
        <v>0</v>
      </c>
      <c r="I197" s="120">
        <v>0</v>
      </c>
      <c r="J197" s="120">
        <v>0</v>
      </c>
      <c r="K197" s="120">
        <v>0</v>
      </c>
      <c r="L197" s="120">
        <v>0</v>
      </c>
      <c r="M197" s="120">
        <v>0</v>
      </c>
      <c r="N197" s="120">
        <v>0</v>
      </c>
      <c r="O197" s="120">
        <v>0</v>
      </c>
      <c r="P197" s="120">
        <v>0</v>
      </c>
      <c r="Q197" s="120">
        <v>0</v>
      </c>
      <c r="R197" s="120">
        <v>0</v>
      </c>
      <c r="S197" s="120">
        <v>0</v>
      </c>
      <c r="T197" s="120">
        <v>0</v>
      </c>
      <c r="U197" s="120">
        <v>0</v>
      </c>
      <c r="V197" s="120">
        <v>0</v>
      </c>
      <c r="W197" s="120">
        <v>0</v>
      </c>
      <c r="X197" s="120">
        <v>0</v>
      </c>
      <c r="Y197" s="120">
        <v>0</v>
      </c>
      <c r="Z197" s="120">
        <v>0</v>
      </c>
      <c r="AA197" s="120">
        <v>0</v>
      </c>
      <c r="AB197" s="120">
        <v>0</v>
      </c>
      <c r="AC197" s="110"/>
    </row>
    <row r="198" spans="1:29" s="111" customFormat="1" ht="42" x14ac:dyDescent="0.15">
      <c r="A198" s="97" t="s">
        <v>111</v>
      </c>
      <c r="B198" s="98" t="s">
        <v>63</v>
      </c>
      <c r="C198" s="99" t="s">
        <v>38</v>
      </c>
      <c r="D198" s="101" t="s">
        <v>183</v>
      </c>
      <c r="E198" s="120">
        <f>E196+E197-E199</f>
        <v>0</v>
      </c>
      <c r="F198" s="120">
        <f t="shared" ref="F198:I198" si="47">F196+F197-F199</f>
        <v>0</v>
      </c>
      <c r="G198" s="120">
        <f t="shared" si="47"/>
        <v>0</v>
      </c>
      <c r="H198" s="120">
        <f t="shared" si="47"/>
        <v>0</v>
      </c>
      <c r="I198" s="120">
        <f t="shared" si="47"/>
        <v>0</v>
      </c>
      <c r="J198" s="120">
        <f t="shared" ref="J198:AB198" si="48">J196+J197-J199</f>
        <v>0</v>
      </c>
      <c r="K198" s="120">
        <f t="shared" si="48"/>
        <v>0</v>
      </c>
      <c r="L198" s="120">
        <f t="shared" si="48"/>
        <v>0</v>
      </c>
      <c r="M198" s="120">
        <f t="shared" si="48"/>
        <v>0</v>
      </c>
      <c r="N198" s="120">
        <f t="shared" si="48"/>
        <v>0</v>
      </c>
      <c r="O198" s="120">
        <f t="shared" si="48"/>
        <v>0</v>
      </c>
      <c r="P198" s="120">
        <f t="shared" si="48"/>
        <v>0</v>
      </c>
      <c r="Q198" s="120">
        <f t="shared" si="48"/>
        <v>0</v>
      </c>
      <c r="R198" s="120">
        <f t="shared" si="48"/>
        <v>0</v>
      </c>
      <c r="S198" s="120">
        <f t="shared" si="48"/>
        <v>0</v>
      </c>
      <c r="T198" s="120">
        <f t="shared" si="48"/>
        <v>0</v>
      </c>
      <c r="U198" s="120">
        <f t="shared" si="48"/>
        <v>0</v>
      </c>
      <c r="V198" s="120">
        <f t="shared" si="48"/>
        <v>0</v>
      </c>
      <c r="W198" s="120">
        <f t="shared" si="48"/>
        <v>0</v>
      </c>
      <c r="X198" s="120">
        <f t="shared" si="48"/>
        <v>0</v>
      </c>
      <c r="Y198" s="120">
        <f t="shared" si="48"/>
        <v>0</v>
      </c>
      <c r="Z198" s="120">
        <f t="shared" si="48"/>
        <v>0</v>
      </c>
      <c r="AA198" s="120">
        <f t="shared" si="48"/>
        <v>0</v>
      </c>
      <c r="AB198" s="120">
        <f t="shared" si="48"/>
        <v>0</v>
      </c>
      <c r="AC198" s="110"/>
    </row>
    <row r="199" spans="1:29" s="111" customFormat="1" ht="42" x14ac:dyDescent="0.15">
      <c r="A199" s="97" t="s">
        <v>112</v>
      </c>
      <c r="B199" s="98" t="s">
        <v>64</v>
      </c>
      <c r="C199" s="99" t="s">
        <v>38</v>
      </c>
      <c r="D199" s="101" t="s">
        <v>184</v>
      </c>
      <c r="E199" s="120">
        <v>0</v>
      </c>
      <c r="F199" s="120">
        <v>0</v>
      </c>
      <c r="G199" s="120">
        <v>0</v>
      </c>
      <c r="H199" s="120">
        <v>0</v>
      </c>
      <c r="I199" s="120">
        <v>0</v>
      </c>
      <c r="J199" s="120">
        <v>0</v>
      </c>
      <c r="K199" s="120">
        <v>0</v>
      </c>
      <c r="L199" s="120">
        <v>0</v>
      </c>
      <c r="M199" s="120">
        <v>0</v>
      </c>
      <c r="N199" s="120">
        <v>0</v>
      </c>
      <c r="O199" s="120">
        <v>0</v>
      </c>
      <c r="P199" s="120">
        <v>0</v>
      </c>
      <c r="Q199" s="120">
        <v>0</v>
      </c>
      <c r="R199" s="120">
        <v>0</v>
      </c>
      <c r="S199" s="120">
        <v>0</v>
      </c>
      <c r="T199" s="120">
        <v>0</v>
      </c>
      <c r="U199" s="120">
        <v>0</v>
      </c>
      <c r="V199" s="120">
        <v>0</v>
      </c>
      <c r="W199" s="120">
        <v>0</v>
      </c>
      <c r="X199" s="120">
        <v>0</v>
      </c>
      <c r="Y199" s="120">
        <v>0</v>
      </c>
      <c r="Z199" s="120">
        <v>0</v>
      </c>
      <c r="AA199" s="120">
        <v>0</v>
      </c>
      <c r="AB199" s="120">
        <v>0</v>
      </c>
      <c r="AC199" s="110"/>
    </row>
    <row r="200" spans="1:29" s="111" customFormat="1" ht="56" x14ac:dyDescent="0.15">
      <c r="A200" s="97" t="s">
        <v>113</v>
      </c>
      <c r="B200" s="98" t="s">
        <v>65</v>
      </c>
      <c r="C200" s="99" t="s">
        <v>38</v>
      </c>
      <c r="D200" s="101" t="s">
        <v>185</v>
      </c>
      <c r="E200" s="120">
        <v>0</v>
      </c>
      <c r="F200" s="120">
        <v>0</v>
      </c>
      <c r="G200" s="120">
        <v>0</v>
      </c>
      <c r="H200" s="120">
        <v>0</v>
      </c>
      <c r="I200" s="120">
        <v>0</v>
      </c>
      <c r="J200" s="120">
        <v>0</v>
      </c>
      <c r="K200" s="120">
        <v>0</v>
      </c>
      <c r="L200" s="120">
        <v>0</v>
      </c>
      <c r="M200" s="120">
        <v>0</v>
      </c>
      <c r="N200" s="120">
        <v>0</v>
      </c>
      <c r="O200" s="120">
        <v>0</v>
      </c>
      <c r="P200" s="120">
        <v>0</v>
      </c>
      <c r="Q200" s="120">
        <v>0</v>
      </c>
      <c r="R200" s="120">
        <v>0</v>
      </c>
      <c r="S200" s="120">
        <v>0</v>
      </c>
      <c r="T200" s="120">
        <v>0</v>
      </c>
      <c r="U200" s="120">
        <v>0</v>
      </c>
      <c r="V200" s="120">
        <v>0</v>
      </c>
      <c r="W200" s="120">
        <v>0</v>
      </c>
      <c r="X200" s="120">
        <v>0</v>
      </c>
      <c r="Y200" s="120">
        <v>0</v>
      </c>
      <c r="Z200" s="120">
        <v>0</v>
      </c>
      <c r="AA200" s="120">
        <v>0</v>
      </c>
      <c r="AB200" s="120">
        <v>0</v>
      </c>
      <c r="AC200" s="110"/>
    </row>
    <row r="201" spans="1:29" s="111" customFormat="1" ht="56" x14ac:dyDescent="0.15">
      <c r="A201" s="97" t="s">
        <v>114</v>
      </c>
      <c r="B201" s="98" t="s">
        <v>66</v>
      </c>
      <c r="C201" s="99" t="s">
        <v>38</v>
      </c>
      <c r="D201" s="101" t="s">
        <v>186</v>
      </c>
      <c r="E201" s="120">
        <v>0</v>
      </c>
      <c r="F201" s="120">
        <v>0</v>
      </c>
      <c r="G201" s="120">
        <v>0</v>
      </c>
      <c r="H201" s="120">
        <v>0</v>
      </c>
      <c r="I201" s="120">
        <v>0</v>
      </c>
      <c r="J201" s="120">
        <v>0</v>
      </c>
      <c r="K201" s="120">
        <v>0</v>
      </c>
      <c r="L201" s="120">
        <v>0</v>
      </c>
      <c r="M201" s="120">
        <v>0</v>
      </c>
      <c r="N201" s="120">
        <v>0</v>
      </c>
      <c r="O201" s="120">
        <v>0</v>
      </c>
      <c r="P201" s="120">
        <v>0</v>
      </c>
      <c r="Q201" s="120">
        <v>0</v>
      </c>
      <c r="R201" s="120">
        <v>0</v>
      </c>
      <c r="S201" s="120">
        <v>0</v>
      </c>
      <c r="T201" s="120">
        <v>0</v>
      </c>
      <c r="U201" s="120">
        <v>0</v>
      </c>
      <c r="V201" s="120">
        <v>0</v>
      </c>
      <c r="W201" s="120">
        <v>0</v>
      </c>
      <c r="X201" s="120">
        <v>0</v>
      </c>
      <c r="Y201" s="120">
        <v>0</v>
      </c>
      <c r="Z201" s="120">
        <v>0</v>
      </c>
      <c r="AA201" s="120">
        <v>0</v>
      </c>
      <c r="AB201" s="120">
        <v>0</v>
      </c>
      <c r="AC201" s="110"/>
    </row>
    <row r="202" spans="1:29" s="111" customFormat="1" ht="70" x14ac:dyDescent="0.15">
      <c r="A202" s="97" t="s">
        <v>115</v>
      </c>
      <c r="B202" s="98" t="s">
        <v>67</v>
      </c>
      <c r="C202" s="99" t="s">
        <v>38</v>
      </c>
      <c r="D202" s="101" t="s">
        <v>187</v>
      </c>
      <c r="E202" s="120">
        <v>0</v>
      </c>
      <c r="F202" s="120">
        <v>0</v>
      </c>
      <c r="G202" s="120">
        <v>0</v>
      </c>
      <c r="H202" s="120">
        <v>0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0">
        <v>0</v>
      </c>
      <c r="X202" s="120">
        <v>0</v>
      </c>
      <c r="Y202" s="120">
        <v>0</v>
      </c>
      <c r="Z202" s="120">
        <v>0</v>
      </c>
      <c r="AA202" s="120">
        <v>0</v>
      </c>
      <c r="AB202" s="120">
        <v>0</v>
      </c>
      <c r="AC202" s="110"/>
    </row>
    <row r="203" spans="1:29" s="111" customFormat="1" ht="56" x14ac:dyDescent="0.15">
      <c r="A203" s="97" t="s">
        <v>116</v>
      </c>
      <c r="B203" s="98" t="s">
        <v>68</v>
      </c>
      <c r="C203" s="99" t="s">
        <v>38</v>
      </c>
      <c r="D203" s="101" t="s">
        <v>188</v>
      </c>
      <c r="E203" s="120">
        <v>0</v>
      </c>
      <c r="F203" s="120">
        <v>0</v>
      </c>
      <c r="G203" s="120">
        <v>0</v>
      </c>
      <c r="H203" s="120">
        <v>0</v>
      </c>
      <c r="I203" s="120">
        <v>0</v>
      </c>
      <c r="J203" s="120">
        <v>0</v>
      </c>
      <c r="K203" s="120">
        <v>0</v>
      </c>
      <c r="L203" s="120">
        <v>0</v>
      </c>
      <c r="M203" s="120">
        <v>0</v>
      </c>
      <c r="N203" s="120">
        <v>0</v>
      </c>
      <c r="O203" s="120">
        <v>0</v>
      </c>
      <c r="P203" s="120">
        <v>0</v>
      </c>
      <c r="Q203" s="120">
        <v>0</v>
      </c>
      <c r="R203" s="120">
        <v>0</v>
      </c>
      <c r="S203" s="120">
        <v>0</v>
      </c>
      <c r="T203" s="120">
        <v>0</v>
      </c>
      <c r="U203" s="120">
        <v>0</v>
      </c>
      <c r="V203" s="120">
        <v>0</v>
      </c>
      <c r="W203" s="120">
        <v>0</v>
      </c>
      <c r="X203" s="120">
        <v>0</v>
      </c>
      <c r="Y203" s="120">
        <v>0</v>
      </c>
      <c r="Z203" s="120">
        <v>0</v>
      </c>
      <c r="AA203" s="120">
        <v>0</v>
      </c>
      <c r="AB203" s="120">
        <v>0</v>
      </c>
      <c r="AC203" s="110"/>
    </row>
    <row r="204" spans="1:29" s="111" customFormat="1" ht="14" x14ac:dyDescent="0.15">
      <c r="A204" s="96" t="s">
        <v>117</v>
      </c>
      <c r="B204" s="94" t="s">
        <v>40</v>
      </c>
      <c r="C204" s="99" t="s">
        <v>4</v>
      </c>
      <c r="D204" s="101" t="s">
        <v>179</v>
      </c>
      <c r="E204" s="96" t="s">
        <v>118</v>
      </c>
      <c r="F204" s="96" t="s">
        <v>118</v>
      </c>
      <c r="G204" s="96" t="s">
        <v>118</v>
      </c>
      <c r="H204" s="96" t="s">
        <v>118</v>
      </c>
      <c r="I204" s="96" t="s">
        <v>118</v>
      </c>
      <c r="J204" s="96" t="s">
        <v>118</v>
      </c>
      <c r="K204" s="96" t="s">
        <v>118</v>
      </c>
      <c r="L204" s="96" t="s">
        <v>118</v>
      </c>
      <c r="M204" s="96" t="s">
        <v>118</v>
      </c>
      <c r="N204" s="96" t="s">
        <v>118</v>
      </c>
      <c r="O204" s="96" t="s">
        <v>118</v>
      </c>
      <c r="P204" s="96" t="s">
        <v>118</v>
      </c>
      <c r="Q204" s="96" t="s">
        <v>118</v>
      </c>
      <c r="R204" s="96" t="s">
        <v>118</v>
      </c>
      <c r="S204" s="96" t="s">
        <v>118</v>
      </c>
      <c r="T204" s="96" t="s">
        <v>118</v>
      </c>
      <c r="U204" s="96" t="s">
        <v>118</v>
      </c>
      <c r="V204" s="96" t="s">
        <v>118</v>
      </c>
      <c r="W204" s="96" t="s">
        <v>118</v>
      </c>
      <c r="X204" s="96" t="s">
        <v>118</v>
      </c>
      <c r="Y204" s="96" t="s">
        <v>118</v>
      </c>
      <c r="Z204" s="96" t="s">
        <v>118</v>
      </c>
      <c r="AA204" s="96" t="s">
        <v>118</v>
      </c>
      <c r="AB204" s="96" t="s">
        <v>118</v>
      </c>
      <c r="AC204" s="110"/>
    </row>
    <row r="205" spans="1:29" s="111" customFormat="1" ht="28" x14ac:dyDescent="0.15">
      <c r="A205" s="97" t="s">
        <v>119</v>
      </c>
      <c r="B205" s="98" t="s">
        <v>2</v>
      </c>
      <c r="C205" s="99" t="s">
        <v>4</v>
      </c>
      <c r="D205" s="101" t="s">
        <v>180</v>
      </c>
      <c r="E205" s="97" t="s">
        <v>98</v>
      </c>
      <c r="F205" s="97" t="s">
        <v>98</v>
      </c>
      <c r="G205" s="97" t="s">
        <v>98</v>
      </c>
      <c r="H205" s="97" t="s">
        <v>98</v>
      </c>
      <c r="I205" s="97" t="s">
        <v>98</v>
      </c>
      <c r="J205" s="97" t="s">
        <v>98</v>
      </c>
      <c r="K205" s="97" t="s">
        <v>98</v>
      </c>
      <c r="L205" s="97" t="s">
        <v>98</v>
      </c>
      <c r="M205" s="97" t="s">
        <v>98</v>
      </c>
      <c r="N205" s="97" t="s">
        <v>98</v>
      </c>
      <c r="O205" s="97" t="s">
        <v>98</v>
      </c>
      <c r="P205" s="97" t="s">
        <v>98</v>
      </c>
      <c r="Q205" s="97" t="s">
        <v>98</v>
      </c>
      <c r="R205" s="97" t="s">
        <v>98</v>
      </c>
      <c r="S205" s="97" t="s">
        <v>98</v>
      </c>
      <c r="T205" s="97" t="s">
        <v>98</v>
      </c>
      <c r="U205" s="97" t="s">
        <v>98</v>
      </c>
      <c r="V205" s="97" t="s">
        <v>98</v>
      </c>
      <c r="W205" s="97" t="s">
        <v>98</v>
      </c>
      <c r="X205" s="97" t="s">
        <v>98</v>
      </c>
      <c r="Y205" s="97" t="s">
        <v>98</v>
      </c>
      <c r="Z205" s="97" t="s">
        <v>98</v>
      </c>
      <c r="AA205" s="97" t="s">
        <v>98</v>
      </c>
      <c r="AB205" s="97" t="s">
        <v>98</v>
      </c>
      <c r="AC205" s="110"/>
    </row>
    <row r="206" spans="1:29" s="111" customFormat="1" ht="42" x14ac:dyDescent="0.15">
      <c r="A206" s="97" t="s">
        <v>120</v>
      </c>
      <c r="B206" s="98" t="s">
        <v>61</v>
      </c>
      <c r="C206" s="99" t="s">
        <v>224</v>
      </c>
      <c r="D206" s="101" t="s">
        <v>181</v>
      </c>
      <c r="E206" s="120">
        <v>45717.36</v>
      </c>
      <c r="F206" s="120">
        <v>0</v>
      </c>
      <c r="G206" s="120">
        <v>5290</v>
      </c>
      <c r="H206" s="120">
        <v>4144</v>
      </c>
      <c r="I206" s="120">
        <v>5299</v>
      </c>
      <c r="J206" s="120">
        <v>3190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8346.58</v>
      </c>
      <c r="R206" s="120">
        <v>11556.56</v>
      </c>
      <c r="S206" s="120">
        <v>14775.96</v>
      </c>
      <c r="T206" s="120">
        <v>39377.78</v>
      </c>
      <c r="U206" s="120">
        <v>9397.4</v>
      </c>
      <c r="V206" s="120">
        <v>9680.09</v>
      </c>
      <c r="W206" s="120">
        <v>12243.24</v>
      </c>
      <c r="X206" s="120">
        <v>7008.29</v>
      </c>
      <c r="Y206" s="120">
        <v>11652.22</v>
      </c>
      <c r="Z206" s="120">
        <v>21751.33</v>
      </c>
      <c r="AA206" s="120">
        <v>9489.5300000000007</v>
      </c>
      <c r="AB206" s="120">
        <v>16643.580000000002</v>
      </c>
      <c r="AC206" s="117">
        <f>SUM(E206:AB206)</f>
        <v>235562.91999999998</v>
      </c>
    </row>
    <row r="207" spans="1:29" s="111" customFormat="1" ht="32.25" customHeight="1" x14ac:dyDescent="0.15">
      <c r="A207" s="97"/>
      <c r="B207" s="98" t="s">
        <v>44</v>
      </c>
      <c r="C207" s="99"/>
      <c r="D207" s="101"/>
      <c r="E207" s="120">
        <v>108740.37</v>
      </c>
      <c r="F207" s="120">
        <v>0</v>
      </c>
      <c r="G207" s="120">
        <v>0</v>
      </c>
      <c r="H207" s="120">
        <v>0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84928.81</v>
      </c>
      <c r="U207" s="120">
        <v>0</v>
      </c>
      <c r="V207" s="120">
        <v>63.86</v>
      </c>
      <c r="W207" s="120">
        <v>0</v>
      </c>
      <c r="X207" s="120">
        <v>14998.32</v>
      </c>
      <c r="Y207" s="120">
        <v>24945.47</v>
      </c>
      <c r="Z207" s="120">
        <v>42617.120000000003</v>
      </c>
      <c r="AA207" s="120">
        <v>0</v>
      </c>
      <c r="AB207" s="120">
        <v>1.03</v>
      </c>
      <c r="AC207" s="110"/>
    </row>
    <row r="208" spans="1:29" s="111" customFormat="1" ht="42" x14ac:dyDescent="0.15">
      <c r="A208" s="97" t="s">
        <v>121</v>
      </c>
      <c r="B208" s="98" t="s">
        <v>62</v>
      </c>
      <c r="C208" s="99" t="s">
        <v>38</v>
      </c>
      <c r="D208" s="101" t="s">
        <v>182</v>
      </c>
      <c r="E208" s="120">
        <v>1047243.87</v>
      </c>
      <c r="F208" s="120">
        <v>0</v>
      </c>
      <c r="G208" s="120">
        <v>136272.24</v>
      </c>
      <c r="H208" s="120">
        <v>125319.98</v>
      </c>
      <c r="I208" s="120">
        <v>149461.43</v>
      </c>
      <c r="J208" s="120">
        <v>75944.73</v>
      </c>
      <c r="K208" s="120">
        <v>62.47</v>
      </c>
      <c r="L208" s="120">
        <v>0</v>
      </c>
      <c r="M208" s="120">
        <v>0</v>
      </c>
      <c r="N208" s="120">
        <v>0</v>
      </c>
      <c r="O208" s="120">
        <v>0</v>
      </c>
      <c r="P208" s="120">
        <v>98.19</v>
      </c>
      <c r="Q208" s="120">
        <v>195488.91</v>
      </c>
      <c r="R208" s="120">
        <v>247293.65</v>
      </c>
      <c r="S208" s="120">
        <v>359423.52</v>
      </c>
      <c r="T208" s="120">
        <v>926038.16</v>
      </c>
      <c r="U208" s="120">
        <v>221787.53</v>
      </c>
      <c r="V208" s="120">
        <v>224300.77</v>
      </c>
      <c r="W208" s="120">
        <v>277957.78000000003</v>
      </c>
      <c r="X208" s="120">
        <v>131626.35</v>
      </c>
      <c r="Y208" s="120">
        <v>253001.64</v>
      </c>
      <c r="Z208" s="120">
        <v>449130.04</v>
      </c>
      <c r="AA208" s="120">
        <v>218414.8</v>
      </c>
      <c r="AB208" s="120">
        <v>389755</v>
      </c>
      <c r="AC208" s="110"/>
    </row>
    <row r="209" spans="1:29" s="111" customFormat="1" ht="42" x14ac:dyDescent="0.15">
      <c r="A209" s="97" t="s">
        <v>122</v>
      </c>
      <c r="B209" s="98" t="s">
        <v>63</v>
      </c>
      <c r="C209" s="99" t="s">
        <v>38</v>
      </c>
      <c r="D209" s="101" t="s">
        <v>183</v>
      </c>
      <c r="E209" s="120">
        <f>E207+E208-E210</f>
        <v>1021588.76</v>
      </c>
      <c r="F209" s="120">
        <f t="shared" ref="F209:AB209" si="49">F207+F208-F210</f>
        <v>0</v>
      </c>
      <c r="G209" s="120">
        <f t="shared" si="49"/>
        <v>78377.289999999994</v>
      </c>
      <c r="H209" s="120">
        <f t="shared" si="49"/>
        <v>67918.89</v>
      </c>
      <c r="I209" s="120">
        <f t="shared" si="49"/>
        <v>81199.26999999999</v>
      </c>
      <c r="J209" s="120">
        <f t="shared" si="49"/>
        <v>48103.069999999992</v>
      </c>
      <c r="K209" s="120">
        <f t="shared" si="49"/>
        <v>60.26</v>
      </c>
      <c r="L209" s="120">
        <f t="shared" ref="L209" si="50">L207+L208-L210</f>
        <v>0</v>
      </c>
      <c r="M209" s="120">
        <f t="shared" si="49"/>
        <v>0</v>
      </c>
      <c r="N209" s="120">
        <f t="shared" ref="N209:O209" si="51">N207+N208-N210</f>
        <v>0</v>
      </c>
      <c r="O209" s="120">
        <f t="shared" si="51"/>
        <v>0</v>
      </c>
      <c r="P209" s="120">
        <f t="shared" si="49"/>
        <v>66.28</v>
      </c>
      <c r="Q209" s="120">
        <f t="shared" si="49"/>
        <v>150254.31</v>
      </c>
      <c r="R209" s="120">
        <f t="shared" si="49"/>
        <v>196571.27</v>
      </c>
      <c r="S209" s="120">
        <f t="shared" si="49"/>
        <v>289140.81</v>
      </c>
      <c r="T209" s="120">
        <f t="shared" si="49"/>
        <v>896176.22</v>
      </c>
      <c r="U209" s="120">
        <f t="shared" si="49"/>
        <v>183754.78</v>
      </c>
      <c r="V209" s="120">
        <f t="shared" si="49"/>
        <v>186478.33999999997</v>
      </c>
      <c r="W209" s="120">
        <f t="shared" si="49"/>
        <v>228006.90000000002</v>
      </c>
      <c r="X209" s="120">
        <f t="shared" si="49"/>
        <v>119808.25000000001</v>
      </c>
      <c r="Y209" s="120">
        <f t="shared" si="49"/>
        <v>229651.61</v>
      </c>
      <c r="Z209" s="120">
        <f t="shared" si="49"/>
        <v>421082.99</v>
      </c>
      <c r="AA209" s="120">
        <f t="shared" si="49"/>
        <v>184705.59999999998</v>
      </c>
      <c r="AB209" s="120">
        <f t="shared" si="49"/>
        <v>321166.43000000005</v>
      </c>
      <c r="AC209" s="110"/>
    </row>
    <row r="210" spans="1:29" s="111" customFormat="1" ht="42" x14ac:dyDescent="0.15">
      <c r="A210" s="97" t="s">
        <v>123</v>
      </c>
      <c r="B210" s="98" t="s">
        <v>64</v>
      </c>
      <c r="C210" s="99" t="s">
        <v>38</v>
      </c>
      <c r="D210" s="101" t="s">
        <v>184</v>
      </c>
      <c r="E210" s="120">
        <v>134395.48000000001</v>
      </c>
      <c r="F210" s="120">
        <v>0</v>
      </c>
      <c r="G210" s="120">
        <v>57894.95</v>
      </c>
      <c r="H210" s="120">
        <v>57401.09</v>
      </c>
      <c r="I210" s="120">
        <v>68262.16</v>
      </c>
      <c r="J210" s="120">
        <v>27841.66</v>
      </c>
      <c r="K210" s="120">
        <v>2.21</v>
      </c>
      <c r="L210" s="120">
        <v>0</v>
      </c>
      <c r="M210" s="120">
        <v>0</v>
      </c>
      <c r="N210" s="120">
        <v>0</v>
      </c>
      <c r="O210" s="120">
        <v>0</v>
      </c>
      <c r="P210" s="120">
        <v>31.91</v>
      </c>
      <c r="Q210" s="120">
        <v>45234.6</v>
      </c>
      <c r="R210" s="120">
        <v>50722.38</v>
      </c>
      <c r="S210" s="120">
        <v>70282.710000000006</v>
      </c>
      <c r="T210" s="120">
        <v>114790.75</v>
      </c>
      <c r="U210" s="120">
        <v>38032.75</v>
      </c>
      <c r="V210" s="120">
        <v>37886.29</v>
      </c>
      <c r="W210" s="120">
        <v>49950.879999999997</v>
      </c>
      <c r="X210" s="120">
        <v>26816.42</v>
      </c>
      <c r="Y210" s="120">
        <v>48295.5</v>
      </c>
      <c r="Z210" s="120">
        <v>70664.17</v>
      </c>
      <c r="AA210" s="120">
        <v>33709.199999999997</v>
      </c>
      <c r="AB210" s="120">
        <v>68589.600000000006</v>
      </c>
      <c r="AC210" s="110"/>
    </row>
    <row r="211" spans="1:29" s="111" customFormat="1" ht="56" x14ac:dyDescent="0.15">
      <c r="A211" s="97" t="s">
        <v>124</v>
      </c>
      <c r="B211" s="98" t="s">
        <v>65</v>
      </c>
      <c r="C211" s="99" t="s">
        <v>38</v>
      </c>
      <c r="D211" s="101" t="s">
        <v>185</v>
      </c>
      <c r="E211" s="120">
        <v>1811709.9</v>
      </c>
      <c r="F211" s="120">
        <v>0</v>
      </c>
      <c r="G211" s="120">
        <v>214138.58</v>
      </c>
      <c r="H211" s="120">
        <v>167748</v>
      </c>
      <c r="I211" s="120">
        <v>214502.56</v>
      </c>
      <c r="J211" s="120">
        <v>129130.48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334247.84999999998</v>
      </c>
      <c r="R211" s="120">
        <v>462954.13</v>
      </c>
      <c r="S211" s="120">
        <v>592353.85</v>
      </c>
      <c r="T211" s="120">
        <v>1560298.82</v>
      </c>
      <c r="U211" s="120">
        <v>375354.28</v>
      </c>
      <c r="V211" s="120">
        <v>386276.52</v>
      </c>
      <c r="W211" s="120">
        <v>488874.06</v>
      </c>
      <c r="X211" s="120">
        <v>278132.44</v>
      </c>
      <c r="Y211" s="120">
        <v>463571.76</v>
      </c>
      <c r="Z211" s="120">
        <v>863282.14</v>
      </c>
      <c r="AA211" s="120">
        <v>378576.36</v>
      </c>
      <c r="AB211" s="120">
        <v>664086.84</v>
      </c>
      <c r="AC211" s="110">
        <f>SUM(E211:AB211)</f>
        <v>9385238.5700000003</v>
      </c>
    </row>
    <row r="212" spans="1:29" s="111" customFormat="1" ht="56" x14ac:dyDescent="0.15">
      <c r="A212" s="97" t="s">
        <v>125</v>
      </c>
      <c r="B212" s="98" t="s">
        <v>66</v>
      </c>
      <c r="C212" s="99" t="s">
        <v>38</v>
      </c>
      <c r="D212" s="101" t="s">
        <v>186</v>
      </c>
      <c r="E212" s="120">
        <v>1907326.58</v>
      </c>
      <c r="F212" s="120">
        <v>0</v>
      </c>
      <c r="G212" s="120">
        <v>167201.04</v>
      </c>
      <c r="H212" s="120">
        <v>126589.56</v>
      </c>
      <c r="I212" s="120">
        <v>161562.82999999999</v>
      </c>
      <c r="J212" s="120">
        <v>98488.02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308376.32000000001</v>
      </c>
      <c r="R212" s="120">
        <v>426972.4</v>
      </c>
      <c r="S212" s="120">
        <v>534694.81000000006</v>
      </c>
      <c r="T212" s="120">
        <v>1653691.61</v>
      </c>
      <c r="U212" s="120">
        <v>271017.59000000003</v>
      </c>
      <c r="V212" s="120">
        <v>340414.58</v>
      </c>
      <c r="W212" s="120">
        <v>351247.83</v>
      </c>
      <c r="X212" s="120">
        <v>211271.39</v>
      </c>
      <c r="Y212" s="120">
        <v>439029.44</v>
      </c>
      <c r="Z212" s="120">
        <v>672461.76</v>
      </c>
      <c r="AA212" s="120">
        <v>280014.21000000002</v>
      </c>
      <c r="AB212" s="120">
        <v>489788.68</v>
      </c>
      <c r="AC212" s="110">
        <f>SUM(E212:AB212)</f>
        <v>8440148.6500000004</v>
      </c>
    </row>
    <row r="213" spans="1:29" s="111" customFormat="1" ht="70" x14ac:dyDescent="0.15">
      <c r="A213" s="97" t="s">
        <v>126</v>
      </c>
      <c r="B213" s="98" t="s">
        <v>67</v>
      </c>
      <c r="C213" s="99" t="s">
        <v>38</v>
      </c>
      <c r="D213" s="101" t="s">
        <v>187</v>
      </c>
      <c r="E213" s="120">
        <v>277938.77</v>
      </c>
      <c r="F213" s="120">
        <v>0</v>
      </c>
      <c r="G213" s="120">
        <v>24364.81</v>
      </c>
      <c r="H213" s="120">
        <v>18446.84</v>
      </c>
      <c r="I213" s="120">
        <v>23543.200000000001</v>
      </c>
      <c r="J213" s="120">
        <v>14351.84</v>
      </c>
      <c r="K213" s="120">
        <v>0</v>
      </c>
      <c r="L213" s="120">
        <v>0</v>
      </c>
      <c r="M213" s="120">
        <v>0</v>
      </c>
      <c r="N213" s="120">
        <v>0</v>
      </c>
      <c r="O213" s="120">
        <v>0</v>
      </c>
      <c r="P213" s="120">
        <v>0</v>
      </c>
      <c r="Q213" s="120">
        <v>44937.11</v>
      </c>
      <c r="R213" s="120">
        <v>62219.12</v>
      </c>
      <c r="S213" s="120">
        <v>77916.61</v>
      </c>
      <c r="T213" s="120">
        <v>240978.66</v>
      </c>
      <c r="U213" s="120">
        <v>39493.129999999997</v>
      </c>
      <c r="V213" s="120">
        <v>49605.77</v>
      </c>
      <c r="W213" s="120">
        <v>51184.41</v>
      </c>
      <c r="X213" s="120">
        <v>30786.81</v>
      </c>
      <c r="Y213" s="120">
        <v>63976.09</v>
      </c>
      <c r="Z213" s="120">
        <v>97992.24</v>
      </c>
      <c r="AA213" s="120">
        <v>40804.129999999997</v>
      </c>
      <c r="AB213" s="120">
        <v>71372.81</v>
      </c>
      <c r="AC213" s="110">
        <f>SUM(E213:AB213)</f>
        <v>1229912.3500000001</v>
      </c>
    </row>
    <row r="214" spans="1:29" s="111" customFormat="1" ht="56" x14ac:dyDescent="0.15">
      <c r="A214" s="97" t="s">
        <v>127</v>
      </c>
      <c r="B214" s="98" t="s">
        <v>68</v>
      </c>
      <c r="C214" s="99" t="s">
        <v>38</v>
      </c>
      <c r="D214" s="101" t="s">
        <v>188</v>
      </c>
      <c r="E214" s="124">
        <v>0</v>
      </c>
      <c r="F214" s="124">
        <v>0</v>
      </c>
      <c r="G214" s="124">
        <v>0</v>
      </c>
      <c r="H214" s="124">
        <v>0</v>
      </c>
      <c r="I214" s="124">
        <v>0</v>
      </c>
      <c r="J214" s="124">
        <v>0</v>
      </c>
      <c r="K214" s="124">
        <v>0</v>
      </c>
      <c r="L214" s="124">
        <v>0</v>
      </c>
      <c r="M214" s="124">
        <v>0</v>
      </c>
      <c r="N214" s="124">
        <v>0</v>
      </c>
      <c r="O214" s="124">
        <v>0</v>
      </c>
      <c r="P214" s="124">
        <v>0</v>
      </c>
      <c r="Q214" s="124">
        <v>0</v>
      </c>
      <c r="R214" s="124">
        <v>0</v>
      </c>
      <c r="S214" s="124">
        <v>0</v>
      </c>
      <c r="T214" s="124">
        <v>0</v>
      </c>
      <c r="U214" s="124">
        <v>0</v>
      </c>
      <c r="V214" s="124">
        <v>0</v>
      </c>
      <c r="W214" s="124">
        <v>0</v>
      </c>
      <c r="X214" s="124">
        <v>0</v>
      </c>
      <c r="Y214" s="124">
        <v>0</v>
      </c>
      <c r="Z214" s="124">
        <v>0</v>
      </c>
      <c r="AA214" s="124">
        <v>0</v>
      </c>
      <c r="AB214" s="124">
        <v>0</v>
      </c>
      <c r="AC214" s="110"/>
    </row>
    <row r="215" spans="1:29" s="111" customFormat="1" ht="14" x14ac:dyDescent="0.15">
      <c r="A215" s="96" t="s">
        <v>189</v>
      </c>
      <c r="B215" s="94" t="s">
        <v>40</v>
      </c>
      <c r="C215" s="99" t="s">
        <v>4</v>
      </c>
      <c r="D215" s="101" t="s">
        <v>179</v>
      </c>
      <c r="E215" s="96" t="s">
        <v>199</v>
      </c>
      <c r="F215" s="96" t="s">
        <v>199</v>
      </c>
      <c r="G215" s="96" t="s">
        <v>199</v>
      </c>
      <c r="H215" s="96" t="s">
        <v>199</v>
      </c>
      <c r="I215" s="96" t="s">
        <v>199</v>
      </c>
      <c r="J215" s="96" t="s">
        <v>199</v>
      </c>
      <c r="K215" s="96" t="s">
        <v>199</v>
      </c>
      <c r="L215" s="96" t="s">
        <v>199</v>
      </c>
      <c r="M215" s="96" t="s">
        <v>199</v>
      </c>
      <c r="N215" s="96" t="s">
        <v>199</v>
      </c>
      <c r="O215" s="96" t="s">
        <v>199</v>
      </c>
      <c r="P215" s="96" t="s">
        <v>199</v>
      </c>
      <c r="Q215" s="96" t="s">
        <v>199</v>
      </c>
      <c r="R215" s="96" t="s">
        <v>199</v>
      </c>
      <c r="S215" s="96" t="s">
        <v>199</v>
      </c>
      <c r="T215" s="96" t="s">
        <v>199</v>
      </c>
      <c r="U215" s="96" t="s">
        <v>199</v>
      </c>
      <c r="V215" s="96" t="s">
        <v>199</v>
      </c>
      <c r="W215" s="96" t="s">
        <v>199</v>
      </c>
      <c r="X215" s="96" t="s">
        <v>199</v>
      </c>
      <c r="Y215" s="96" t="s">
        <v>199</v>
      </c>
      <c r="Z215" s="96" t="s">
        <v>199</v>
      </c>
      <c r="AA215" s="96" t="s">
        <v>199</v>
      </c>
      <c r="AB215" s="96" t="s">
        <v>199</v>
      </c>
      <c r="AC215" s="110"/>
    </row>
    <row r="216" spans="1:29" s="111" customFormat="1" ht="28" x14ac:dyDescent="0.15">
      <c r="A216" s="97" t="s">
        <v>190</v>
      </c>
      <c r="B216" s="98" t="s">
        <v>2</v>
      </c>
      <c r="C216" s="99" t="s">
        <v>4</v>
      </c>
      <c r="D216" s="101" t="s">
        <v>180</v>
      </c>
      <c r="E216" s="97" t="s">
        <v>98</v>
      </c>
      <c r="F216" s="97" t="s">
        <v>98</v>
      </c>
      <c r="G216" s="97" t="s">
        <v>98</v>
      </c>
      <c r="H216" s="97" t="s">
        <v>98</v>
      </c>
      <c r="I216" s="97" t="s">
        <v>98</v>
      </c>
      <c r="J216" s="97" t="s">
        <v>98</v>
      </c>
      <c r="K216" s="97" t="s">
        <v>98</v>
      </c>
      <c r="L216" s="97" t="s">
        <v>98</v>
      </c>
      <c r="M216" s="97" t="s">
        <v>98</v>
      </c>
      <c r="N216" s="97" t="s">
        <v>98</v>
      </c>
      <c r="O216" s="97" t="s">
        <v>98</v>
      </c>
      <c r="P216" s="97" t="s">
        <v>98</v>
      </c>
      <c r="Q216" s="97" t="s">
        <v>98</v>
      </c>
      <c r="R216" s="97" t="s">
        <v>98</v>
      </c>
      <c r="S216" s="97" t="s">
        <v>98</v>
      </c>
      <c r="T216" s="97" t="s">
        <v>98</v>
      </c>
      <c r="U216" s="97" t="s">
        <v>98</v>
      </c>
      <c r="V216" s="97" t="s">
        <v>98</v>
      </c>
      <c r="W216" s="97" t="s">
        <v>98</v>
      </c>
      <c r="X216" s="97" t="s">
        <v>98</v>
      </c>
      <c r="Y216" s="97" t="s">
        <v>98</v>
      </c>
      <c r="Z216" s="97" t="s">
        <v>98</v>
      </c>
      <c r="AA216" s="97" t="s">
        <v>98</v>
      </c>
      <c r="AB216" s="97" t="s">
        <v>98</v>
      </c>
      <c r="AC216" s="110"/>
    </row>
    <row r="217" spans="1:29" s="111" customFormat="1" ht="42" x14ac:dyDescent="0.15">
      <c r="A217" s="97" t="s">
        <v>191</v>
      </c>
      <c r="B217" s="98" t="s">
        <v>61</v>
      </c>
      <c r="C217" s="99" t="s">
        <v>224</v>
      </c>
      <c r="D217" s="101" t="s">
        <v>181</v>
      </c>
      <c r="E217" s="120">
        <v>45717.36</v>
      </c>
      <c r="F217" s="120">
        <v>0</v>
      </c>
      <c r="G217" s="120">
        <v>5290</v>
      </c>
      <c r="H217" s="120">
        <v>4144</v>
      </c>
      <c r="I217" s="120">
        <v>5299</v>
      </c>
      <c r="J217" s="120">
        <v>3190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8346.58</v>
      </c>
      <c r="R217" s="120">
        <v>11556.56</v>
      </c>
      <c r="S217" s="120">
        <v>14775.96</v>
      </c>
      <c r="T217" s="120">
        <v>39377.78</v>
      </c>
      <c r="U217" s="120">
        <v>9397.4</v>
      </c>
      <c r="V217" s="120">
        <v>9680.09</v>
      </c>
      <c r="W217" s="120">
        <v>12243.24</v>
      </c>
      <c r="X217" s="120">
        <v>7008.29</v>
      </c>
      <c r="Y217" s="120">
        <v>11652.22</v>
      </c>
      <c r="Z217" s="120">
        <v>21751.33</v>
      </c>
      <c r="AA217" s="120">
        <v>9489.5300000000007</v>
      </c>
      <c r="AB217" s="120">
        <v>16643.580000000002</v>
      </c>
      <c r="AC217" s="110"/>
    </row>
    <row r="218" spans="1:29" s="111" customFormat="1" ht="32.25" customHeight="1" x14ac:dyDescent="0.15">
      <c r="A218" s="97"/>
      <c r="B218" s="98" t="s">
        <v>44</v>
      </c>
      <c r="C218" s="99"/>
      <c r="D218" s="101"/>
      <c r="E218" s="120">
        <v>116992.17</v>
      </c>
      <c r="F218" s="120">
        <v>0</v>
      </c>
      <c r="G218" s="120">
        <v>0</v>
      </c>
      <c r="H218" s="120">
        <v>0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90577.85</v>
      </c>
      <c r="U218" s="120">
        <v>0</v>
      </c>
      <c r="V218" s="120">
        <v>76.33</v>
      </c>
      <c r="W218" s="120">
        <v>0</v>
      </c>
      <c r="X218" s="120">
        <v>17538.97</v>
      </c>
      <c r="Y218" s="120">
        <v>30101.65</v>
      </c>
      <c r="Z218" s="120">
        <v>47466.239999999998</v>
      </c>
      <c r="AA218" s="120">
        <v>0</v>
      </c>
      <c r="AB218" s="120">
        <v>1.49</v>
      </c>
      <c r="AC218" s="110"/>
    </row>
    <row r="219" spans="1:29" s="111" customFormat="1" ht="29.25" customHeight="1" x14ac:dyDescent="0.15">
      <c r="A219" s="97" t="s">
        <v>192</v>
      </c>
      <c r="B219" s="98" t="s">
        <v>62</v>
      </c>
      <c r="C219" s="99" t="s">
        <v>38</v>
      </c>
      <c r="D219" s="101" t="s">
        <v>182</v>
      </c>
      <c r="E219" s="120">
        <v>1171837.67</v>
      </c>
      <c r="F219" s="120">
        <v>0</v>
      </c>
      <c r="G219" s="120">
        <v>168271.77</v>
      </c>
      <c r="H219" s="120">
        <v>400852.17</v>
      </c>
      <c r="I219" s="120">
        <v>180605.95</v>
      </c>
      <c r="J219" s="120">
        <v>90494.73</v>
      </c>
      <c r="K219" s="120">
        <v>91.28</v>
      </c>
      <c r="L219" s="120">
        <v>0</v>
      </c>
      <c r="M219" s="120">
        <v>0</v>
      </c>
      <c r="N219" s="120">
        <v>0</v>
      </c>
      <c r="O219" s="120">
        <v>0</v>
      </c>
      <c r="P219" s="120">
        <v>71.72</v>
      </c>
      <c r="Q219" s="120">
        <v>228197.73</v>
      </c>
      <c r="R219" s="120">
        <v>277895.21000000002</v>
      </c>
      <c r="S219" s="120">
        <v>414402.9</v>
      </c>
      <c r="T219" s="120">
        <v>1021604.97</v>
      </c>
      <c r="U219" s="120">
        <v>248543.52</v>
      </c>
      <c r="V219" s="120">
        <v>250286.82</v>
      </c>
      <c r="W219" s="120">
        <v>316773.65999999997</v>
      </c>
      <c r="X219" s="120">
        <v>154566.93</v>
      </c>
      <c r="Y219" s="120">
        <v>287207.53999999998</v>
      </c>
      <c r="Z219" s="120">
        <v>530538.87</v>
      </c>
      <c r="AA219" s="120">
        <v>247836.23</v>
      </c>
      <c r="AB219" s="120">
        <v>441900.1</v>
      </c>
      <c r="AC219" s="110"/>
    </row>
    <row r="220" spans="1:29" s="111" customFormat="1" ht="32.25" customHeight="1" x14ac:dyDescent="0.15">
      <c r="A220" s="97" t="s">
        <v>193</v>
      </c>
      <c r="B220" s="98" t="s">
        <v>63</v>
      </c>
      <c r="C220" s="99" t="s">
        <v>38</v>
      </c>
      <c r="D220" s="101" t="s">
        <v>183</v>
      </c>
      <c r="E220" s="120">
        <f>E218+E219-E221</f>
        <v>1132327.1299999999</v>
      </c>
      <c r="F220" s="120">
        <f t="shared" ref="F220:AB220" si="52">F218+F219-F221</f>
        <v>0</v>
      </c>
      <c r="G220" s="120">
        <f t="shared" si="52"/>
        <v>95934.549999999988</v>
      </c>
      <c r="H220" s="120">
        <f t="shared" si="52"/>
        <v>213055.15999999997</v>
      </c>
      <c r="I220" s="120">
        <f t="shared" si="52"/>
        <v>97348.950000000012</v>
      </c>
      <c r="J220" s="120">
        <f t="shared" si="52"/>
        <v>57690.89</v>
      </c>
      <c r="K220" s="120">
        <f t="shared" si="52"/>
        <v>88.06</v>
      </c>
      <c r="L220" s="120">
        <f t="shared" ref="L220" si="53">L218+L219-L221</f>
        <v>0</v>
      </c>
      <c r="M220" s="120">
        <f t="shared" si="52"/>
        <v>0</v>
      </c>
      <c r="N220" s="120">
        <f t="shared" ref="N220:O220" si="54">N218+N219-N221</f>
        <v>0</v>
      </c>
      <c r="O220" s="120">
        <f t="shared" si="54"/>
        <v>0</v>
      </c>
      <c r="P220" s="120">
        <f t="shared" si="52"/>
        <v>48.41</v>
      </c>
      <c r="Q220" s="120">
        <f t="shared" si="52"/>
        <v>172209.61000000002</v>
      </c>
      <c r="R220" s="120">
        <f t="shared" si="52"/>
        <v>219213.19000000003</v>
      </c>
      <c r="S220" s="120">
        <f t="shared" si="52"/>
        <v>331139.97000000003</v>
      </c>
      <c r="T220" s="120">
        <f t="shared" si="52"/>
        <v>978946.60000000009</v>
      </c>
      <c r="U220" s="120">
        <f t="shared" si="52"/>
        <v>203998.31</v>
      </c>
      <c r="V220" s="120">
        <f t="shared" si="52"/>
        <v>208470.33</v>
      </c>
      <c r="W220" s="120">
        <f t="shared" si="52"/>
        <v>258319.51999999996</v>
      </c>
      <c r="X220" s="120">
        <f t="shared" si="52"/>
        <v>139055.79999999999</v>
      </c>
      <c r="Y220" s="120">
        <f t="shared" si="52"/>
        <v>259631.51</v>
      </c>
      <c r="Z220" s="120">
        <f t="shared" si="52"/>
        <v>495229.17</v>
      </c>
      <c r="AA220" s="120">
        <f t="shared" si="52"/>
        <v>208259.33000000002</v>
      </c>
      <c r="AB220" s="120">
        <f t="shared" si="52"/>
        <v>362091.45999999996</v>
      </c>
      <c r="AC220" s="110"/>
    </row>
    <row r="221" spans="1:29" s="111" customFormat="1" ht="29.25" customHeight="1" x14ac:dyDescent="0.15">
      <c r="A221" s="97" t="s">
        <v>194</v>
      </c>
      <c r="B221" s="98" t="s">
        <v>64</v>
      </c>
      <c r="C221" s="99" t="s">
        <v>38</v>
      </c>
      <c r="D221" s="101" t="s">
        <v>184</v>
      </c>
      <c r="E221" s="120">
        <v>156502.71</v>
      </c>
      <c r="F221" s="120">
        <v>0</v>
      </c>
      <c r="G221" s="120">
        <v>72337.22</v>
      </c>
      <c r="H221" s="120">
        <v>187797.01</v>
      </c>
      <c r="I221" s="120">
        <v>83257</v>
      </c>
      <c r="J221" s="120">
        <v>32803.839999999997</v>
      </c>
      <c r="K221" s="120">
        <v>3.22</v>
      </c>
      <c r="L221" s="120">
        <v>0</v>
      </c>
      <c r="M221" s="120">
        <v>0</v>
      </c>
      <c r="N221" s="120">
        <v>0</v>
      </c>
      <c r="O221" s="120">
        <v>0</v>
      </c>
      <c r="P221" s="120">
        <v>23.31</v>
      </c>
      <c r="Q221" s="120">
        <v>55988.12</v>
      </c>
      <c r="R221" s="120">
        <v>58682.02</v>
      </c>
      <c r="S221" s="120">
        <v>83262.929999999993</v>
      </c>
      <c r="T221" s="120">
        <v>133236.22</v>
      </c>
      <c r="U221" s="120">
        <v>44545.21</v>
      </c>
      <c r="V221" s="120">
        <v>41892.82</v>
      </c>
      <c r="W221" s="120">
        <v>58454.14</v>
      </c>
      <c r="X221" s="120">
        <v>33050.1</v>
      </c>
      <c r="Y221" s="120">
        <v>57677.68</v>
      </c>
      <c r="Z221" s="120">
        <v>82775.94</v>
      </c>
      <c r="AA221" s="120">
        <v>39576.9</v>
      </c>
      <c r="AB221" s="120">
        <v>79810.13</v>
      </c>
      <c r="AC221" s="110"/>
    </row>
    <row r="222" spans="1:29" s="111" customFormat="1" ht="56" x14ac:dyDescent="0.15">
      <c r="A222" s="97" t="s">
        <v>195</v>
      </c>
      <c r="B222" s="98" t="s">
        <v>65</v>
      </c>
      <c r="C222" s="99" t="s">
        <v>38</v>
      </c>
      <c r="D222" s="101" t="s">
        <v>185</v>
      </c>
      <c r="E222" s="124">
        <v>1305935.6100000001</v>
      </c>
      <c r="F222" s="124">
        <v>0</v>
      </c>
      <c r="G222" s="124">
        <v>156424.99</v>
      </c>
      <c r="H222" s="124">
        <v>122537.52</v>
      </c>
      <c r="I222" s="124">
        <v>156690.94</v>
      </c>
      <c r="J222" s="124">
        <v>94327.94</v>
      </c>
      <c r="K222" s="124">
        <v>0</v>
      </c>
      <c r="L222" s="124">
        <v>0</v>
      </c>
      <c r="M222" s="124">
        <v>0</v>
      </c>
      <c r="N222" s="124">
        <v>0</v>
      </c>
      <c r="O222" s="124">
        <v>0</v>
      </c>
      <c r="P222" s="124">
        <v>0</v>
      </c>
      <c r="Q222" s="124">
        <v>242535.64</v>
      </c>
      <c r="R222" s="124">
        <v>335999.36</v>
      </c>
      <c r="S222" s="124">
        <v>430110.1</v>
      </c>
      <c r="T222" s="124">
        <v>1124626.94</v>
      </c>
      <c r="U222" s="124">
        <v>271920.42</v>
      </c>
      <c r="V222" s="124">
        <v>279664.83</v>
      </c>
      <c r="W222" s="124">
        <v>354089.99</v>
      </c>
      <c r="X222" s="124">
        <v>200671.95</v>
      </c>
      <c r="Y222" s="124">
        <v>334988.02</v>
      </c>
      <c r="Z222" s="124">
        <v>622880.92000000004</v>
      </c>
      <c r="AA222" s="124">
        <v>274046.03999999998</v>
      </c>
      <c r="AB222" s="124">
        <v>480771.5</v>
      </c>
      <c r="AC222" s="110">
        <f>SUM(E222:AB222)</f>
        <v>6788222.71</v>
      </c>
    </row>
    <row r="223" spans="1:29" s="111" customFormat="1" ht="56" x14ac:dyDescent="0.15">
      <c r="A223" s="97" t="s">
        <v>196</v>
      </c>
      <c r="B223" s="98" t="s">
        <v>66</v>
      </c>
      <c r="C223" s="99" t="s">
        <v>38</v>
      </c>
      <c r="D223" s="101" t="s">
        <v>186</v>
      </c>
      <c r="E223" s="124">
        <v>1376689.14</v>
      </c>
      <c r="F223" s="124">
        <v>0</v>
      </c>
      <c r="G223" s="124">
        <v>120684.03</v>
      </c>
      <c r="H223" s="124">
        <v>91371.07</v>
      </c>
      <c r="I223" s="124">
        <v>116614.42</v>
      </c>
      <c r="J223" s="124">
        <v>71087.66</v>
      </c>
      <c r="K223" s="124">
        <v>0</v>
      </c>
      <c r="L223" s="124">
        <v>0</v>
      </c>
      <c r="M223" s="124">
        <v>0</v>
      </c>
      <c r="N223" s="124">
        <v>0</v>
      </c>
      <c r="O223" s="124">
        <v>0</v>
      </c>
      <c r="P223" s="124">
        <v>0</v>
      </c>
      <c r="Q223" s="124">
        <v>222582.93</v>
      </c>
      <c r="R223" s="124">
        <v>308184.38</v>
      </c>
      <c r="S223" s="124">
        <v>385937.33</v>
      </c>
      <c r="T223" s="124">
        <v>1193617.97</v>
      </c>
      <c r="U223" s="124">
        <v>195617.77</v>
      </c>
      <c r="V223" s="124">
        <v>245707.82</v>
      </c>
      <c r="W223" s="124">
        <v>253527.15</v>
      </c>
      <c r="X223" s="124">
        <v>152493.56</v>
      </c>
      <c r="Y223" s="124">
        <v>316887.03000000003</v>
      </c>
      <c r="Z223" s="124">
        <v>485376.14</v>
      </c>
      <c r="AA223" s="124">
        <v>202111.44</v>
      </c>
      <c r="AB223" s="124">
        <v>353524.54</v>
      </c>
      <c r="AC223" s="110">
        <f t="shared" ref="AC223:AC224" si="55">SUM(E223:AB223)</f>
        <v>6092014.3799999999</v>
      </c>
    </row>
    <row r="224" spans="1:29" s="111" customFormat="1" ht="70" x14ac:dyDescent="0.15">
      <c r="A224" s="97" t="s">
        <v>197</v>
      </c>
      <c r="B224" s="98" t="s">
        <v>67</v>
      </c>
      <c r="C224" s="99" t="s">
        <v>38</v>
      </c>
      <c r="D224" s="101" t="s">
        <v>187</v>
      </c>
      <c r="E224" s="124">
        <v>201266.01</v>
      </c>
      <c r="F224" s="124">
        <v>0</v>
      </c>
      <c r="G224" s="124">
        <v>17643.48</v>
      </c>
      <c r="H224" s="124">
        <v>13358.06</v>
      </c>
      <c r="I224" s="124">
        <v>17048.53</v>
      </c>
      <c r="J224" s="124">
        <v>10392.709999999999</v>
      </c>
      <c r="K224" s="124">
        <v>0</v>
      </c>
      <c r="L224" s="124">
        <v>0</v>
      </c>
      <c r="M224" s="124">
        <v>0</v>
      </c>
      <c r="N224" s="124">
        <v>0</v>
      </c>
      <c r="O224" s="124">
        <v>0</v>
      </c>
      <c r="P224" s="124">
        <v>0</v>
      </c>
      <c r="Q224" s="124">
        <v>32540.66</v>
      </c>
      <c r="R224" s="124">
        <v>45055.23</v>
      </c>
      <c r="S224" s="124">
        <v>56422.37</v>
      </c>
      <c r="T224" s="124">
        <v>174501.79</v>
      </c>
      <c r="U224" s="124">
        <v>28598.47</v>
      </c>
      <c r="V224" s="124">
        <v>35921.42</v>
      </c>
      <c r="W224" s="124">
        <v>37064.57</v>
      </c>
      <c r="X224" s="124">
        <v>22293.9</v>
      </c>
      <c r="Y224" s="124">
        <v>46327.519999999997</v>
      </c>
      <c r="Z224" s="124">
        <v>70959.89</v>
      </c>
      <c r="AA224" s="124">
        <v>29547.82</v>
      </c>
      <c r="AB224" s="124">
        <v>51683.76</v>
      </c>
      <c r="AC224" s="110">
        <f t="shared" si="55"/>
        <v>890626.19</v>
      </c>
    </row>
    <row r="225" spans="1:29" s="111" customFormat="1" ht="56" x14ac:dyDescent="0.15">
      <c r="A225" s="97" t="s">
        <v>198</v>
      </c>
      <c r="B225" s="98" t="s">
        <v>68</v>
      </c>
      <c r="C225" s="99" t="s">
        <v>38</v>
      </c>
      <c r="D225" s="101" t="s">
        <v>188</v>
      </c>
      <c r="E225" s="124">
        <v>0</v>
      </c>
      <c r="F225" s="124">
        <v>0</v>
      </c>
      <c r="G225" s="124">
        <v>0</v>
      </c>
      <c r="H225" s="124">
        <v>0</v>
      </c>
      <c r="I225" s="124">
        <v>0</v>
      </c>
      <c r="J225" s="124">
        <v>0</v>
      </c>
      <c r="K225" s="124">
        <v>0</v>
      </c>
      <c r="L225" s="124">
        <v>0</v>
      </c>
      <c r="M225" s="124">
        <v>0</v>
      </c>
      <c r="N225" s="124">
        <v>0</v>
      </c>
      <c r="O225" s="124">
        <v>0</v>
      </c>
      <c r="P225" s="124">
        <v>0</v>
      </c>
      <c r="Q225" s="124">
        <v>0</v>
      </c>
      <c r="R225" s="124">
        <v>0</v>
      </c>
      <c r="S225" s="124">
        <v>0</v>
      </c>
      <c r="T225" s="124">
        <v>0</v>
      </c>
      <c r="U225" s="124">
        <v>0</v>
      </c>
      <c r="V225" s="124">
        <v>0</v>
      </c>
      <c r="W225" s="124">
        <v>0</v>
      </c>
      <c r="X225" s="124">
        <v>0</v>
      </c>
      <c r="Y225" s="124">
        <v>0</v>
      </c>
      <c r="Z225" s="124">
        <v>0</v>
      </c>
      <c r="AA225" s="124">
        <v>0</v>
      </c>
      <c r="AB225" s="124">
        <v>0</v>
      </c>
      <c r="AC225" s="110"/>
    </row>
    <row r="226" spans="1:29" s="111" customFormat="1" ht="42" customHeight="1" x14ac:dyDescent="0.15">
      <c r="A226" s="129" t="s">
        <v>128</v>
      </c>
      <c r="B226" s="129"/>
      <c r="C226" s="129"/>
      <c r="D226" s="101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0"/>
    </row>
    <row r="227" spans="1:29" s="111" customFormat="1" ht="56" x14ac:dyDescent="0.15">
      <c r="A227" s="97" t="s">
        <v>69</v>
      </c>
      <c r="B227" s="98" t="s">
        <v>56</v>
      </c>
      <c r="C227" s="99" t="s">
        <v>29</v>
      </c>
      <c r="D227" s="101" t="s">
        <v>169</v>
      </c>
      <c r="E227" s="124">
        <v>0</v>
      </c>
      <c r="F227" s="124">
        <v>0</v>
      </c>
      <c r="G227" s="124">
        <v>0</v>
      </c>
      <c r="H227" s="124">
        <v>0</v>
      </c>
      <c r="I227" s="124">
        <v>0</v>
      </c>
      <c r="J227" s="124">
        <v>0</v>
      </c>
      <c r="K227" s="124">
        <v>0</v>
      </c>
      <c r="L227" s="124">
        <v>0</v>
      </c>
      <c r="M227" s="124">
        <v>0</v>
      </c>
      <c r="N227" s="124">
        <v>0</v>
      </c>
      <c r="O227" s="124">
        <v>0</v>
      </c>
      <c r="P227" s="124">
        <v>0</v>
      </c>
      <c r="Q227" s="124">
        <v>0</v>
      </c>
      <c r="R227" s="124">
        <v>0</v>
      </c>
      <c r="S227" s="124">
        <v>0</v>
      </c>
      <c r="T227" s="124">
        <v>0</v>
      </c>
      <c r="U227" s="124">
        <v>0</v>
      </c>
      <c r="V227" s="124">
        <v>0</v>
      </c>
      <c r="W227" s="124">
        <v>0</v>
      </c>
      <c r="X227" s="124">
        <v>0</v>
      </c>
      <c r="Y227" s="124">
        <v>0</v>
      </c>
      <c r="Z227" s="124">
        <v>0</v>
      </c>
      <c r="AA227" s="124">
        <v>0</v>
      </c>
      <c r="AB227" s="124">
        <v>0</v>
      </c>
      <c r="AC227" s="110"/>
    </row>
    <row r="228" spans="1:29" s="111" customFormat="1" ht="42" x14ac:dyDescent="0.15">
      <c r="A228" s="97" t="s">
        <v>70</v>
      </c>
      <c r="B228" s="98" t="s">
        <v>57</v>
      </c>
      <c r="C228" s="99" t="s">
        <v>29</v>
      </c>
      <c r="D228" s="101" t="s">
        <v>219</v>
      </c>
      <c r="E228" s="124">
        <v>0</v>
      </c>
      <c r="F228" s="124">
        <v>0</v>
      </c>
      <c r="G228" s="124">
        <v>0</v>
      </c>
      <c r="H228" s="124">
        <v>0</v>
      </c>
      <c r="I228" s="124">
        <v>0</v>
      </c>
      <c r="J228" s="124">
        <v>0</v>
      </c>
      <c r="K228" s="124">
        <v>0</v>
      </c>
      <c r="L228" s="124">
        <v>0</v>
      </c>
      <c r="M228" s="124">
        <v>0</v>
      </c>
      <c r="N228" s="124">
        <v>0</v>
      </c>
      <c r="O228" s="124">
        <v>0</v>
      </c>
      <c r="P228" s="124">
        <v>0</v>
      </c>
      <c r="Q228" s="124">
        <v>0</v>
      </c>
      <c r="R228" s="124">
        <v>0</v>
      </c>
      <c r="S228" s="124">
        <v>0</v>
      </c>
      <c r="T228" s="124">
        <v>0</v>
      </c>
      <c r="U228" s="124">
        <v>0</v>
      </c>
      <c r="V228" s="124">
        <v>0</v>
      </c>
      <c r="W228" s="124">
        <v>0</v>
      </c>
      <c r="X228" s="124">
        <v>0</v>
      </c>
      <c r="Y228" s="124">
        <v>0</v>
      </c>
      <c r="Z228" s="124">
        <v>0</v>
      </c>
      <c r="AA228" s="124">
        <v>0</v>
      </c>
      <c r="AB228" s="124">
        <v>0</v>
      </c>
      <c r="AC228" s="110"/>
    </row>
    <row r="229" spans="1:29" s="111" customFormat="1" ht="56" x14ac:dyDescent="0.15">
      <c r="A229" s="97" t="s">
        <v>71</v>
      </c>
      <c r="B229" s="98" t="s">
        <v>58</v>
      </c>
      <c r="C229" s="99" t="s">
        <v>29</v>
      </c>
      <c r="D229" s="101" t="s">
        <v>171</v>
      </c>
      <c r="E229" s="124">
        <v>0</v>
      </c>
      <c r="F229" s="124">
        <v>0</v>
      </c>
      <c r="G229" s="124">
        <v>0</v>
      </c>
      <c r="H229" s="124">
        <v>0</v>
      </c>
      <c r="I229" s="124">
        <v>0</v>
      </c>
      <c r="J229" s="124">
        <v>0</v>
      </c>
      <c r="K229" s="124">
        <v>0</v>
      </c>
      <c r="L229" s="124">
        <v>0</v>
      </c>
      <c r="M229" s="124">
        <v>0</v>
      </c>
      <c r="N229" s="124">
        <v>0</v>
      </c>
      <c r="O229" s="124">
        <v>0</v>
      </c>
      <c r="P229" s="124">
        <v>0</v>
      </c>
      <c r="Q229" s="124">
        <v>0</v>
      </c>
      <c r="R229" s="124">
        <v>0</v>
      </c>
      <c r="S229" s="124">
        <v>0</v>
      </c>
      <c r="T229" s="124">
        <v>0</v>
      </c>
      <c r="U229" s="124">
        <v>0</v>
      </c>
      <c r="V229" s="124">
        <v>0</v>
      </c>
      <c r="W229" s="124">
        <v>0</v>
      </c>
      <c r="X229" s="124">
        <v>0</v>
      </c>
      <c r="Y229" s="124">
        <v>0</v>
      </c>
      <c r="Z229" s="124">
        <v>0</v>
      </c>
      <c r="AA229" s="124">
        <v>0</v>
      </c>
      <c r="AB229" s="124">
        <v>0</v>
      </c>
      <c r="AC229" s="110"/>
    </row>
    <row r="230" spans="1:29" s="111" customFormat="1" ht="56" x14ac:dyDescent="0.15">
      <c r="A230" s="97" t="s">
        <v>72</v>
      </c>
      <c r="B230" s="98" t="s">
        <v>59</v>
      </c>
      <c r="C230" s="99" t="s">
        <v>38</v>
      </c>
      <c r="D230" s="101" t="s">
        <v>220</v>
      </c>
      <c r="E230" s="124">
        <v>0</v>
      </c>
      <c r="F230" s="124">
        <v>0</v>
      </c>
      <c r="G230" s="124">
        <v>0</v>
      </c>
      <c r="H230" s="124">
        <v>0</v>
      </c>
      <c r="I230" s="124">
        <v>0</v>
      </c>
      <c r="J230" s="124">
        <v>0</v>
      </c>
      <c r="K230" s="124">
        <v>0</v>
      </c>
      <c r="L230" s="124">
        <v>0</v>
      </c>
      <c r="M230" s="124">
        <v>0</v>
      </c>
      <c r="N230" s="124">
        <v>0</v>
      </c>
      <c r="O230" s="124">
        <v>0</v>
      </c>
      <c r="P230" s="124">
        <v>0</v>
      </c>
      <c r="Q230" s="124">
        <v>0</v>
      </c>
      <c r="R230" s="124">
        <v>0</v>
      </c>
      <c r="S230" s="124">
        <v>0</v>
      </c>
      <c r="T230" s="124">
        <v>0</v>
      </c>
      <c r="U230" s="124">
        <v>0</v>
      </c>
      <c r="V230" s="124">
        <v>0</v>
      </c>
      <c r="W230" s="124">
        <v>0</v>
      </c>
      <c r="X230" s="124">
        <v>0</v>
      </c>
      <c r="Y230" s="124">
        <v>0</v>
      </c>
      <c r="Z230" s="124">
        <v>0</v>
      </c>
      <c r="AA230" s="124">
        <v>0</v>
      </c>
      <c r="AB230" s="124">
        <v>0</v>
      </c>
      <c r="AC230" s="110"/>
    </row>
    <row r="231" spans="1:29" s="111" customFormat="1" ht="37.5" customHeight="1" x14ac:dyDescent="0.15">
      <c r="A231" s="129" t="s">
        <v>139</v>
      </c>
      <c r="B231" s="129"/>
      <c r="C231" s="129"/>
      <c r="D231" s="10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0"/>
    </row>
    <row r="232" spans="1:29" ht="56" x14ac:dyDescent="0.2">
      <c r="A232" s="97" t="s">
        <v>140</v>
      </c>
      <c r="B232" s="98" t="s">
        <v>141</v>
      </c>
      <c r="C232" s="125" t="s">
        <v>29</v>
      </c>
      <c r="D232" s="101" t="s">
        <v>221</v>
      </c>
      <c r="E232" s="124">
        <v>0</v>
      </c>
      <c r="F232" s="124">
        <v>0</v>
      </c>
      <c r="G232" s="124">
        <v>0</v>
      </c>
      <c r="H232" s="124">
        <v>0</v>
      </c>
      <c r="I232" s="124">
        <v>0</v>
      </c>
      <c r="J232" s="124">
        <v>0</v>
      </c>
      <c r="K232" s="124">
        <v>0</v>
      </c>
      <c r="L232" s="124">
        <v>0</v>
      </c>
      <c r="M232" s="124">
        <v>0</v>
      </c>
      <c r="N232" s="124">
        <v>0</v>
      </c>
      <c r="O232" s="124">
        <v>0</v>
      </c>
      <c r="P232" s="124">
        <v>0</v>
      </c>
      <c r="Q232" s="124">
        <v>0</v>
      </c>
      <c r="R232" s="124">
        <v>0</v>
      </c>
      <c r="S232" s="124">
        <v>0</v>
      </c>
      <c r="T232" s="124">
        <v>0</v>
      </c>
      <c r="U232" s="124">
        <v>0</v>
      </c>
      <c r="V232" s="124">
        <v>0</v>
      </c>
      <c r="W232" s="124">
        <v>0</v>
      </c>
      <c r="X232" s="124">
        <v>0</v>
      </c>
      <c r="Y232" s="124">
        <v>0</v>
      </c>
      <c r="Z232" s="124">
        <v>0</v>
      </c>
      <c r="AA232" s="124">
        <v>0</v>
      </c>
      <c r="AB232" s="124">
        <v>0</v>
      </c>
    </row>
    <row r="233" spans="1:29" ht="56" x14ac:dyDescent="0.2">
      <c r="A233" s="97" t="s">
        <v>142</v>
      </c>
      <c r="B233" s="98" t="s">
        <v>143</v>
      </c>
      <c r="C233" s="125" t="s">
        <v>29</v>
      </c>
      <c r="D233" s="101" t="s">
        <v>222</v>
      </c>
      <c r="E233" s="124">
        <v>0</v>
      </c>
      <c r="F233" s="124">
        <v>0</v>
      </c>
      <c r="G233" s="124">
        <v>0</v>
      </c>
      <c r="H233" s="124">
        <v>0</v>
      </c>
      <c r="I233" s="124">
        <v>0</v>
      </c>
      <c r="J233" s="124">
        <v>0</v>
      </c>
      <c r="K233" s="124">
        <v>0</v>
      </c>
      <c r="L233" s="124">
        <v>0</v>
      </c>
      <c r="M233" s="124">
        <v>0</v>
      </c>
      <c r="N233" s="124">
        <v>0</v>
      </c>
      <c r="O233" s="124">
        <v>0</v>
      </c>
      <c r="P233" s="124">
        <v>0</v>
      </c>
      <c r="Q233" s="124">
        <v>0</v>
      </c>
      <c r="R233" s="124">
        <v>0</v>
      </c>
      <c r="S233" s="124">
        <v>0</v>
      </c>
      <c r="T233" s="124">
        <v>0</v>
      </c>
      <c r="U233" s="124">
        <v>0</v>
      </c>
      <c r="V233" s="124">
        <v>0</v>
      </c>
      <c r="W233" s="124">
        <v>0</v>
      </c>
      <c r="X233" s="124">
        <v>0</v>
      </c>
      <c r="Y233" s="124">
        <v>0</v>
      </c>
      <c r="Z233" s="124">
        <v>0</v>
      </c>
      <c r="AA233" s="124">
        <v>0</v>
      </c>
      <c r="AB233" s="124">
        <v>0</v>
      </c>
    </row>
    <row r="234" spans="1:29" ht="42" x14ac:dyDescent="0.2">
      <c r="A234" s="102" t="s">
        <v>144</v>
      </c>
      <c r="B234" s="98" t="s">
        <v>145</v>
      </c>
      <c r="C234" s="125" t="s">
        <v>38</v>
      </c>
      <c r="D234" s="101" t="s">
        <v>223</v>
      </c>
      <c r="E234" s="124">
        <v>0</v>
      </c>
      <c r="F234" s="124">
        <v>0</v>
      </c>
      <c r="G234" s="124">
        <v>0</v>
      </c>
      <c r="H234" s="124">
        <v>0</v>
      </c>
      <c r="I234" s="124">
        <v>0</v>
      </c>
      <c r="J234" s="124">
        <v>0</v>
      </c>
      <c r="K234" s="124">
        <v>0</v>
      </c>
      <c r="L234" s="124">
        <v>0</v>
      </c>
      <c r="M234" s="124">
        <v>0</v>
      </c>
      <c r="N234" s="124">
        <v>0</v>
      </c>
      <c r="O234" s="124">
        <v>0</v>
      </c>
      <c r="P234" s="124">
        <v>0</v>
      </c>
      <c r="Q234" s="124">
        <v>0</v>
      </c>
      <c r="R234" s="124">
        <v>0</v>
      </c>
      <c r="S234" s="124">
        <v>0</v>
      </c>
      <c r="T234" s="124">
        <v>0</v>
      </c>
      <c r="U234" s="124">
        <v>0</v>
      </c>
      <c r="V234" s="124">
        <v>0</v>
      </c>
      <c r="W234" s="124">
        <v>0</v>
      </c>
      <c r="X234" s="124">
        <v>0</v>
      </c>
      <c r="Y234" s="124">
        <v>0</v>
      </c>
      <c r="Z234" s="124">
        <v>0</v>
      </c>
      <c r="AA234" s="124">
        <v>0</v>
      </c>
      <c r="AB234" s="124">
        <v>0</v>
      </c>
    </row>
  </sheetData>
  <autoFilter ref="A3:I3" xr:uid="{00000000-0009-0000-0000-000000000000}">
    <filterColumn colId="0" showButton="0"/>
    <filterColumn colId="1" showButton="0"/>
  </autoFilter>
  <mergeCells count="10">
    <mergeCell ref="A226:C226"/>
    <mergeCell ref="A231:C231"/>
    <mergeCell ref="A152:C152"/>
    <mergeCell ref="A159:C159"/>
    <mergeCell ref="A1:C1"/>
    <mergeCell ref="A2:C2"/>
    <mergeCell ref="A8:C8"/>
    <mergeCell ref="A26:C26"/>
    <mergeCell ref="A147:C147"/>
    <mergeCell ref="A3:C3"/>
  </mergeCells>
  <phoneticPr fontId="25" type="noConversion"/>
  <pageMargins left="0.7" right="0.7" top="0.75" bottom="0.75" header="0.3" footer="0.3"/>
  <pageSetup paperSize="9" scale="10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1:J25"/>
  <sheetViews>
    <sheetView workbookViewId="0">
      <selection activeCell="J24" sqref="J24:J25"/>
    </sheetView>
  </sheetViews>
  <sheetFormatPr baseColWidth="10" defaultColWidth="8.83203125" defaultRowHeight="16" x14ac:dyDescent="0.2"/>
  <cols>
    <col min="6" max="6" width="29.1640625" customWidth="1"/>
  </cols>
  <sheetData>
    <row r="11" spans="6:10" x14ac:dyDescent="0.2">
      <c r="F11" s="47"/>
      <c r="G11" s="48"/>
      <c r="H11" s="48"/>
      <c r="I11" s="48"/>
      <c r="J11" s="49"/>
    </row>
    <row r="12" spans="6:10" x14ac:dyDescent="0.2">
      <c r="F12" s="47" t="s">
        <v>328</v>
      </c>
      <c r="G12" s="48"/>
      <c r="H12" s="48"/>
      <c r="I12" s="48"/>
      <c r="J12" s="49" t="s">
        <v>392</v>
      </c>
    </row>
    <row r="13" spans="6:10" x14ac:dyDescent="0.2">
      <c r="F13" s="47" t="s">
        <v>338</v>
      </c>
      <c r="G13" s="48"/>
      <c r="H13" s="48"/>
      <c r="I13" s="48"/>
      <c r="J13" s="49" t="s">
        <v>393</v>
      </c>
    </row>
    <row r="14" spans="6:10" x14ac:dyDescent="0.2">
      <c r="F14" s="47" t="s">
        <v>339</v>
      </c>
      <c r="G14" s="48"/>
      <c r="H14" s="48"/>
      <c r="I14" s="48"/>
      <c r="J14" s="49" t="s">
        <v>394</v>
      </c>
    </row>
    <row r="15" spans="6:10" x14ac:dyDescent="0.2">
      <c r="F15" s="47" t="s">
        <v>340</v>
      </c>
      <c r="G15" s="48"/>
      <c r="H15" s="48"/>
      <c r="I15" s="48"/>
      <c r="J15" s="49" t="s">
        <v>395</v>
      </c>
    </row>
    <row r="16" spans="6:10" x14ac:dyDescent="0.2">
      <c r="F16" s="47" t="s">
        <v>341</v>
      </c>
      <c r="G16" s="48"/>
      <c r="H16" s="48"/>
      <c r="I16" s="48"/>
      <c r="J16" s="49" t="s">
        <v>396</v>
      </c>
    </row>
    <row r="17" spans="6:10" x14ac:dyDescent="0.2">
      <c r="F17" s="47" t="s">
        <v>342</v>
      </c>
      <c r="G17" s="48"/>
      <c r="H17" s="48"/>
      <c r="I17" s="48"/>
      <c r="J17" s="49" t="s">
        <v>397</v>
      </c>
    </row>
    <row r="18" spans="6:10" x14ac:dyDescent="0.2">
      <c r="F18" s="47" t="s">
        <v>343</v>
      </c>
      <c r="G18" s="48"/>
      <c r="H18" s="48"/>
      <c r="I18" s="48"/>
      <c r="J18" s="49" t="s">
        <v>398</v>
      </c>
    </row>
    <row r="19" spans="6:10" x14ac:dyDescent="0.2">
      <c r="F19" s="47" t="s">
        <v>344</v>
      </c>
      <c r="G19" s="48"/>
      <c r="H19" s="48"/>
      <c r="I19" s="48"/>
      <c r="J19" s="49" t="s">
        <v>399</v>
      </c>
    </row>
    <row r="20" spans="6:10" x14ac:dyDescent="0.2">
      <c r="F20" s="47" t="s">
        <v>345</v>
      </c>
      <c r="G20" s="48"/>
      <c r="H20" s="48"/>
      <c r="I20" s="48"/>
      <c r="J20" s="49" t="s">
        <v>400</v>
      </c>
    </row>
    <row r="21" spans="6:10" x14ac:dyDescent="0.2">
      <c r="F21" s="47" t="s">
        <v>346</v>
      </c>
      <c r="G21" s="48"/>
      <c r="H21" s="48"/>
      <c r="I21" s="48"/>
      <c r="J21" s="50" t="s">
        <v>401</v>
      </c>
    </row>
    <row r="22" spans="6:10" x14ac:dyDescent="0.2">
      <c r="F22" s="47" t="s">
        <v>347</v>
      </c>
      <c r="G22" s="48"/>
      <c r="H22" s="48"/>
      <c r="I22" s="48"/>
      <c r="J22" s="50">
        <v>626.4</v>
      </c>
    </row>
    <row r="23" spans="6:10" x14ac:dyDescent="0.2">
      <c r="F23" s="47" t="s">
        <v>348</v>
      </c>
      <c r="G23" s="48"/>
      <c r="H23" s="48"/>
      <c r="I23" s="48"/>
      <c r="J23" s="49">
        <v>775.96</v>
      </c>
    </row>
    <row r="24" spans="6:10" x14ac:dyDescent="0.2">
      <c r="F24" s="47" t="s">
        <v>349</v>
      </c>
      <c r="G24" s="48"/>
      <c r="H24" s="48"/>
      <c r="I24" s="48"/>
      <c r="J24" s="49" t="s">
        <v>402</v>
      </c>
    </row>
    <row r="25" spans="6:10" x14ac:dyDescent="0.2">
      <c r="F25" s="47" t="s">
        <v>391</v>
      </c>
      <c r="G25" s="48"/>
      <c r="H25" s="48"/>
      <c r="I25" s="48"/>
      <c r="J25" s="49" t="s">
        <v>403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35"/>
  <sheetViews>
    <sheetView zoomScale="85" zoomScaleNormal="85" workbookViewId="0">
      <pane xSplit="3" ySplit="7" topLeftCell="S77" activePane="bottomRight" state="frozen"/>
      <selection pane="topRight" activeCell="D1" sqref="D1"/>
      <selection pane="bottomLeft" activeCell="A8" sqref="A8"/>
      <selection pane="bottomRight" sqref="A1:Z234"/>
    </sheetView>
  </sheetViews>
  <sheetFormatPr baseColWidth="10" defaultColWidth="9" defaultRowHeight="16" outlineLevelCol="1" x14ac:dyDescent="0.2"/>
  <cols>
    <col min="1" max="1" width="10.1640625" style="55" customWidth="1"/>
    <col min="2" max="2" width="34.1640625" style="65" customWidth="1"/>
    <col min="3" max="3" width="8" style="66" customWidth="1"/>
    <col min="4" max="4" width="27" style="67" customWidth="1" outlineLevel="1" collapsed="1"/>
    <col min="5" max="10" width="27" style="67" customWidth="1" outlineLevel="1"/>
    <col min="11" max="11" width="26.83203125" style="67" customWidth="1" outlineLevel="1"/>
    <col min="12" max="12" width="29.1640625" style="67" customWidth="1" outlineLevel="1"/>
    <col min="13" max="15" width="27" style="67" customWidth="1" outlineLevel="1"/>
    <col min="16" max="16" width="28.83203125" style="67" customWidth="1" outlineLevel="1"/>
    <col min="17" max="20" width="27" style="67" customWidth="1" outlineLevel="1"/>
    <col min="21" max="21" width="27" style="82" hidden="1" customWidth="1" outlineLevel="1"/>
    <col min="22" max="23" width="27" style="67" customWidth="1" outlineLevel="1"/>
    <col min="24" max="26" width="27" style="67" customWidth="1"/>
    <col min="27" max="28" width="15.83203125" style="54" hidden="1" customWidth="1"/>
    <col min="29" max="29" width="19.6640625" style="55" customWidth="1"/>
    <col min="30" max="30" width="16" style="55" customWidth="1"/>
    <col min="31" max="16384" width="9" style="55"/>
  </cols>
  <sheetData>
    <row r="1" spans="1:30" ht="44.25" customHeight="1" x14ac:dyDescent="0.2">
      <c r="A1" s="136" t="s">
        <v>406</v>
      </c>
      <c r="B1" s="136"/>
      <c r="C1" s="136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68"/>
      <c r="V1" s="12"/>
      <c r="W1" s="12"/>
      <c r="X1" s="12"/>
      <c r="Y1" s="12"/>
      <c r="Z1" s="12"/>
    </row>
    <row r="2" spans="1:30" ht="44.25" customHeight="1" x14ac:dyDescent="0.2">
      <c r="A2" s="137" t="s">
        <v>292</v>
      </c>
      <c r="B2" s="137"/>
      <c r="C2" s="137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69"/>
      <c r="V2" s="13"/>
      <c r="W2" s="13"/>
      <c r="X2" s="13"/>
      <c r="Y2" s="13"/>
      <c r="Z2" s="13"/>
    </row>
    <row r="3" spans="1:30" ht="79.5" customHeight="1" x14ac:dyDescent="0.2">
      <c r="A3" s="138" t="s">
        <v>0</v>
      </c>
      <c r="B3" s="139"/>
      <c r="C3" s="140"/>
      <c r="D3" s="4" t="s">
        <v>407</v>
      </c>
      <c r="E3" s="4" t="s">
        <v>408</v>
      </c>
      <c r="F3" s="4" t="s">
        <v>409</v>
      </c>
      <c r="G3" s="4" t="s">
        <v>410</v>
      </c>
      <c r="H3" s="4" t="s">
        <v>411</v>
      </c>
      <c r="I3" s="4" t="s">
        <v>412</v>
      </c>
      <c r="J3" s="4" t="s">
        <v>413</v>
      </c>
      <c r="K3" s="4" t="s">
        <v>414</v>
      </c>
      <c r="L3" s="4" t="s">
        <v>415</v>
      </c>
      <c r="M3" s="4" t="s">
        <v>416</v>
      </c>
      <c r="N3" s="4" t="s">
        <v>417</v>
      </c>
      <c r="O3" s="4" t="s">
        <v>418</v>
      </c>
      <c r="P3" s="4" t="s">
        <v>419</v>
      </c>
      <c r="Q3" s="4" t="s">
        <v>420</v>
      </c>
      <c r="R3" s="4" t="s">
        <v>421</v>
      </c>
      <c r="S3" s="4" t="s">
        <v>422</v>
      </c>
      <c r="T3" s="4" t="s">
        <v>423</v>
      </c>
      <c r="U3" s="70" t="s">
        <v>424</v>
      </c>
      <c r="V3" s="4" t="s">
        <v>425</v>
      </c>
      <c r="W3" s="4" t="s">
        <v>426</v>
      </c>
      <c r="X3" s="4" t="s">
        <v>427</v>
      </c>
      <c r="Y3" s="4" t="s">
        <v>428</v>
      </c>
      <c r="Z3" s="4" t="s">
        <v>429</v>
      </c>
    </row>
    <row r="4" spans="1:30" ht="24" x14ac:dyDescent="0.2">
      <c r="A4" s="2" t="s">
        <v>1</v>
      </c>
      <c r="B4" s="10" t="s">
        <v>129</v>
      </c>
      <c r="C4" s="3" t="s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1"/>
      <c r="V4" s="6"/>
      <c r="W4" s="6"/>
      <c r="X4" s="6"/>
      <c r="Y4" s="6"/>
      <c r="Z4" s="6"/>
    </row>
    <row r="5" spans="1:30" x14ac:dyDescent="0.2">
      <c r="A5" s="5" t="s">
        <v>3</v>
      </c>
      <c r="B5" s="7" t="s">
        <v>35</v>
      </c>
      <c r="C5" s="7" t="s">
        <v>4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72"/>
      <c r="V5" s="15"/>
      <c r="W5" s="15"/>
      <c r="X5" s="15"/>
      <c r="Y5" s="15"/>
      <c r="Z5" s="15"/>
    </row>
    <row r="6" spans="1:30" x14ac:dyDescent="0.2">
      <c r="A6" s="5" t="s">
        <v>5</v>
      </c>
      <c r="B6" s="7" t="s">
        <v>36</v>
      </c>
      <c r="C6" s="7" t="s">
        <v>4</v>
      </c>
      <c r="D6" s="15">
        <v>42937</v>
      </c>
      <c r="E6" s="15">
        <v>42736</v>
      </c>
      <c r="F6" s="15">
        <v>42736</v>
      </c>
      <c r="G6" s="15">
        <v>42736</v>
      </c>
      <c r="H6" s="15">
        <v>42736</v>
      </c>
      <c r="I6" s="15">
        <v>42736</v>
      </c>
      <c r="J6" s="15">
        <v>42899</v>
      </c>
      <c r="K6" s="15">
        <v>42736</v>
      </c>
      <c r="L6" s="15">
        <v>42736</v>
      </c>
      <c r="M6" s="15">
        <v>42937</v>
      </c>
      <c r="N6" s="15">
        <v>42736</v>
      </c>
      <c r="O6" s="15">
        <v>42736</v>
      </c>
      <c r="P6" s="15">
        <v>42736</v>
      </c>
      <c r="Q6" s="15">
        <v>42736</v>
      </c>
      <c r="R6" s="15">
        <v>42736</v>
      </c>
      <c r="S6" s="15">
        <v>42736</v>
      </c>
      <c r="T6" s="15">
        <v>42736</v>
      </c>
      <c r="U6" s="72">
        <v>43070</v>
      </c>
      <c r="V6" s="15">
        <v>42736</v>
      </c>
      <c r="W6" s="15">
        <v>42935</v>
      </c>
      <c r="X6" s="15">
        <v>42736</v>
      </c>
      <c r="Y6" s="15">
        <v>42736</v>
      </c>
      <c r="Z6" s="15">
        <v>42935</v>
      </c>
    </row>
    <row r="7" spans="1:30" x14ac:dyDescent="0.2">
      <c r="A7" s="5" t="s">
        <v>6</v>
      </c>
      <c r="B7" s="7" t="s">
        <v>37</v>
      </c>
      <c r="C7" s="7" t="s">
        <v>4</v>
      </c>
      <c r="D7" s="15">
        <v>43100</v>
      </c>
      <c r="E7" s="15">
        <v>43100</v>
      </c>
      <c r="F7" s="15">
        <v>43100</v>
      </c>
      <c r="G7" s="15">
        <v>43100</v>
      </c>
      <c r="H7" s="15">
        <v>43100</v>
      </c>
      <c r="I7" s="15">
        <v>43100</v>
      </c>
      <c r="J7" s="15">
        <v>43100</v>
      </c>
      <c r="K7" s="15">
        <v>43100</v>
      </c>
      <c r="L7" s="15">
        <v>43100</v>
      </c>
      <c r="M7" s="15">
        <v>43100</v>
      </c>
      <c r="N7" s="15">
        <v>43100</v>
      </c>
      <c r="O7" s="15">
        <v>43100</v>
      </c>
      <c r="P7" s="15">
        <v>43100</v>
      </c>
      <c r="Q7" s="15">
        <v>43100</v>
      </c>
      <c r="R7" s="15">
        <v>43100</v>
      </c>
      <c r="S7" s="15">
        <v>43100</v>
      </c>
      <c r="T7" s="15">
        <v>43100</v>
      </c>
      <c r="U7" s="72">
        <v>43100</v>
      </c>
      <c r="V7" s="15">
        <v>43100</v>
      </c>
      <c r="W7" s="15">
        <v>43100</v>
      </c>
      <c r="X7" s="15">
        <v>43100</v>
      </c>
      <c r="Y7" s="15">
        <v>43100</v>
      </c>
      <c r="Z7" s="15">
        <v>43100</v>
      </c>
    </row>
    <row r="8" spans="1:30" s="1" customFormat="1" ht="53.25" customHeight="1" x14ac:dyDescent="0.2">
      <c r="A8" s="135" t="s">
        <v>41</v>
      </c>
      <c r="B8" s="135"/>
      <c r="C8" s="13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3"/>
      <c r="V8" s="8"/>
      <c r="W8" s="8"/>
      <c r="X8" s="8"/>
      <c r="Y8" s="8"/>
      <c r="Z8" s="8"/>
      <c r="AA8" s="45"/>
      <c r="AB8" s="45"/>
    </row>
    <row r="9" spans="1:30" ht="28" x14ac:dyDescent="0.2">
      <c r="A9" s="5" t="s">
        <v>7</v>
      </c>
      <c r="B9" s="7" t="s">
        <v>42</v>
      </c>
      <c r="C9" s="7" t="s">
        <v>38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74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</row>
    <row r="10" spans="1:30" ht="28" x14ac:dyDescent="0.2">
      <c r="A10" s="5" t="s">
        <v>8</v>
      </c>
      <c r="B10" s="7" t="s">
        <v>43</v>
      </c>
      <c r="C10" s="7" t="s">
        <v>38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74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</row>
    <row r="11" spans="1:30" ht="28" x14ac:dyDescent="0.2">
      <c r="A11" s="5" t="s">
        <v>9</v>
      </c>
      <c r="B11" s="7" t="s">
        <v>44</v>
      </c>
      <c r="C11" s="7" t="s">
        <v>38</v>
      </c>
      <c r="D11" s="51" t="s">
        <v>430</v>
      </c>
      <c r="E11" s="51" t="s">
        <v>431</v>
      </c>
      <c r="F11" s="51" t="s">
        <v>432</v>
      </c>
      <c r="G11" s="51" t="s">
        <v>433</v>
      </c>
      <c r="H11" s="51" t="s">
        <v>434</v>
      </c>
      <c r="I11" s="51" t="s">
        <v>435</v>
      </c>
      <c r="J11" s="51">
        <v>0</v>
      </c>
      <c r="K11" s="51">
        <v>0</v>
      </c>
      <c r="L11" s="51" t="s">
        <v>436</v>
      </c>
      <c r="M11" s="51">
        <v>0</v>
      </c>
      <c r="N11" s="51" t="s">
        <v>437</v>
      </c>
      <c r="O11" s="51" t="s">
        <v>438</v>
      </c>
      <c r="P11" s="51" t="s">
        <v>439</v>
      </c>
      <c r="Q11" s="51" t="s">
        <v>440</v>
      </c>
      <c r="R11" s="51" t="s">
        <v>441</v>
      </c>
      <c r="S11" s="51" t="s">
        <v>442</v>
      </c>
      <c r="T11" s="51" t="s">
        <v>443</v>
      </c>
      <c r="U11" s="74">
        <v>0</v>
      </c>
      <c r="V11" s="51" t="s">
        <v>444</v>
      </c>
      <c r="W11" s="51">
        <v>0</v>
      </c>
      <c r="X11" s="51" t="s">
        <v>445</v>
      </c>
      <c r="Y11" s="51" t="s">
        <v>446</v>
      </c>
      <c r="Z11" s="51">
        <v>0</v>
      </c>
    </row>
    <row r="12" spans="1:30" ht="32.25" customHeight="1" x14ac:dyDescent="0.2">
      <c r="A12" s="5" t="s">
        <v>10</v>
      </c>
      <c r="B12" s="7" t="s">
        <v>447</v>
      </c>
      <c r="C12" s="7" t="s">
        <v>38</v>
      </c>
      <c r="D12" s="51" t="s">
        <v>448</v>
      </c>
      <c r="E12" s="51" t="s">
        <v>449</v>
      </c>
      <c r="F12" s="51" t="s">
        <v>450</v>
      </c>
      <c r="G12" s="51" t="s">
        <v>451</v>
      </c>
      <c r="H12" s="51" t="s">
        <v>452</v>
      </c>
      <c r="I12" s="51" t="s">
        <v>453</v>
      </c>
      <c r="J12" s="51" t="s">
        <v>454</v>
      </c>
      <c r="K12" s="51" t="s">
        <v>455</v>
      </c>
      <c r="L12" s="51" t="s">
        <v>456</v>
      </c>
      <c r="M12" s="51" t="s">
        <v>457</v>
      </c>
      <c r="N12" s="51" t="s">
        <v>458</v>
      </c>
      <c r="O12" s="51" t="s">
        <v>459</v>
      </c>
      <c r="P12" s="51" t="s">
        <v>460</v>
      </c>
      <c r="Q12" s="51" t="s">
        <v>461</v>
      </c>
      <c r="R12" s="51" t="s">
        <v>462</v>
      </c>
      <c r="S12" s="51" t="s">
        <v>463</v>
      </c>
      <c r="T12" s="51" t="s">
        <v>464</v>
      </c>
      <c r="U12" s="74" t="s">
        <v>465</v>
      </c>
      <c r="V12" s="51" t="s">
        <v>466</v>
      </c>
      <c r="W12" s="51" t="s">
        <v>467</v>
      </c>
      <c r="X12" s="51" t="s">
        <v>468</v>
      </c>
      <c r="Y12" s="51" t="s">
        <v>469</v>
      </c>
      <c r="Z12" s="51">
        <v>2091923</v>
      </c>
      <c r="AA12" s="54" t="s">
        <v>470</v>
      </c>
      <c r="AB12" s="54" t="s">
        <v>471</v>
      </c>
      <c r="AC12" s="54"/>
      <c r="AD12" s="54"/>
    </row>
    <row r="13" spans="1:30" x14ac:dyDescent="0.2">
      <c r="A13" s="5" t="s">
        <v>11</v>
      </c>
      <c r="B13" s="7" t="s">
        <v>130</v>
      </c>
      <c r="C13" s="7" t="s">
        <v>38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74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</row>
    <row r="14" spans="1:30" ht="54.75" customHeight="1" x14ac:dyDescent="0.2">
      <c r="A14" s="5" t="s">
        <v>12</v>
      </c>
      <c r="B14" s="7" t="s">
        <v>131</v>
      </c>
      <c r="C14" s="7" t="s">
        <v>38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74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</row>
    <row r="15" spans="1:30" x14ac:dyDescent="0.2">
      <c r="A15" s="5" t="s">
        <v>13</v>
      </c>
      <c r="B15" s="7" t="s">
        <v>132</v>
      </c>
      <c r="C15" s="7" t="s">
        <v>38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74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</row>
    <row r="16" spans="1:30" x14ac:dyDescent="0.2">
      <c r="A16" s="5" t="s">
        <v>14</v>
      </c>
      <c r="B16" s="7" t="s">
        <v>472</v>
      </c>
      <c r="C16" s="7" t="s">
        <v>38</v>
      </c>
      <c r="D16" s="51" t="s">
        <v>473</v>
      </c>
      <c r="E16" s="51" t="s">
        <v>474</v>
      </c>
      <c r="F16" s="51" t="s">
        <v>475</v>
      </c>
      <c r="G16" s="51" t="s">
        <v>476</v>
      </c>
      <c r="H16" s="51" t="s">
        <v>477</v>
      </c>
      <c r="I16" s="51" t="s">
        <v>478</v>
      </c>
      <c r="J16" s="51" t="s">
        <v>479</v>
      </c>
      <c r="K16" s="51" t="s">
        <v>480</v>
      </c>
      <c r="L16" s="51" t="s">
        <v>481</v>
      </c>
      <c r="M16" s="51" t="s">
        <v>482</v>
      </c>
      <c r="N16" s="51" t="s">
        <v>483</v>
      </c>
      <c r="O16" s="51" t="s">
        <v>484</v>
      </c>
      <c r="P16" s="51" t="s">
        <v>485</v>
      </c>
      <c r="Q16" s="51" t="s">
        <v>486</v>
      </c>
      <c r="R16" s="51" t="s">
        <v>487</v>
      </c>
      <c r="S16" s="51" t="s">
        <v>488</v>
      </c>
      <c r="T16" s="51" t="s">
        <v>489</v>
      </c>
      <c r="U16" s="74" t="s">
        <v>490</v>
      </c>
      <c r="V16" s="51" t="s">
        <v>491</v>
      </c>
      <c r="W16" s="51" t="s">
        <v>492</v>
      </c>
      <c r="X16" s="51" t="s">
        <v>493</v>
      </c>
      <c r="Y16" s="51" t="s">
        <v>494</v>
      </c>
      <c r="Z16" s="51" t="s">
        <v>495</v>
      </c>
    </row>
    <row r="17" spans="1:28" ht="28" x14ac:dyDescent="0.2">
      <c r="A17" s="5" t="s">
        <v>15</v>
      </c>
      <c r="B17" s="7" t="s">
        <v>133</v>
      </c>
      <c r="C17" s="7" t="s">
        <v>38</v>
      </c>
      <c r="D17" s="51" t="s">
        <v>496</v>
      </c>
      <c r="E17" s="51" t="s">
        <v>497</v>
      </c>
      <c r="F17" s="51" t="s">
        <v>498</v>
      </c>
      <c r="G17" s="51" t="s">
        <v>499</v>
      </c>
      <c r="H17" s="51" t="s">
        <v>500</v>
      </c>
      <c r="I17" s="51" t="s">
        <v>501</v>
      </c>
      <c r="J17" s="51" t="s">
        <v>502</v>
      </c>
      <c r="K17" s="51" t="s">
        <v>503</v>
      </c>
      <c r="L17" s="51" t="s">
        <v>504</v>
      </c>
      <c r="M17" s="51" t="s">
        <v>505</v>
      </c>
      <c r="N17" s="51" t="s">
        <v>506</v>
      </c>
      <c r="O17" s="51" t="s">
        <v>507</v>
      </c>
      <c r="P17" s="51" t="s">
        <v>508</v>
      </c>
      <c r="Q17" s="51" t="s">
        <v>509</v>
      </c>
      <c r="R17" s="51" t="s">
        <v>510</v>
      </c>
      <c r="S17" s="51" t="s">
        <v>511</v>
      </c>
      <c r="T17" s="51" t="s">
        <v>512</v>
      </c>
      <c r="U17" s="74" t="s">
        <v>490</v>
      </c>
      <c r="V17" s="51" t="s">
        <v>513</v>
      </c>
      <c r="W17" s="51" t="s">
        <v>514</v>
      </c>
      <c r="X17" s="51" t="s">
        <v>515</v>
      </c>
      <c r="Y17" s="51" t="s">
        <v>516</v>
      </c>
      <c r="Z17" s="51" t="s">
        <v>517</v>
      </c>
    </row>
    <row r="18" spans="1:28" ht="28" x14ac:dyDescent="0.2">
      <c r="A18" s="5" t="s">
        <v>16</v>
      </c>
      <c r="B18" s="7" t="s">
        <v>134</v>
      </c>
      <c r="C18" s="7" t="s">
        <v>38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74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</row>
    <row r="19" spans="1:28" x14ac:dyDescent="0.2">
      <c r="A19" s="5" t="s">
        <v>17</v>
      </c>
      <c r="B19" s="7" t="s">
        <v>135</v>
      </c>
      <c r="C19" s="7" t="s">
        <v>38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74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</row>
    <row r="20" spans="1:28" ht="28" x14ac:dyDescent="0.2">
      <c r="A20" s="5" t="s">
        <v>18</v>
      </c>
      <c r="B20" s="7" t="s">
        <v>136</v>
      </c>
      <c r="C20" s="7" t="s">
        <v>38</v>
      </c>
      <c r="D20" s="51">
        <v>12900</v>
      </c>
      <c r="E20" s="51">
        <v>88200</v>
      </c>
      <c r="F20" s="51">
        <v>10400</v>
      </c>
      <c r="G20" s="51">
        <v>61200</v>
      </c>
      <c r="H20" s="51">
        <v>37800</v>
      </c>
      <c r="I20" s="51">
        <v>50400</v>
      </c>
      <c r="J20" s="51">
        <v>33000</v>
      </c>
      <c r="K20" s="51" t="s">
        <v>518</v>
      </c>
      <c r="L20" s="51">
        <v>76750</v>
      </c>
      <c r="M20" s="51" t="s">
        <v>519</v>
      </c>
      <c r="N20" s="51">
        <v>87996</v>
      </c>
      <c r="O20" s="51">
        <v>14114</v>
      </c>
      <c r="P20" s="51">
        <v>33850</v>
      </c>
      <c r="Q20" s="51">
        <v>33850</v>
      </c>
      <c r="R20" s="51">
        <v>98650</v>
      </c>
      <c r="S20" s="51">
        <v>56650</v>
      </c>
      <c r="T20" s="51">
        <v>56650</v>
      </c>
      <c r="U20" s="74"/>
      <c r="V20" s="51">
        <v>69850</v>
      </c>
      <c r="W20" s="51" t="s">
        <v>520</v>
      </c>
      <c r="X20" s="51">
        <v>63000</v>
      </c>
      <c r="Y20" s="51">
        <v>37800</v>
      </c>
      <c r="Z20" s="51">
        <v>2000</v>
      </c>
      <c r="AA20" s="54" t="s">
        <v>521</v>
      </c>
      <c r="AB20" s="54" t="s">
        <v>521</v>
      </c>
    </row>
    <row r="21" spans="1:28" x14ac:dyDescent="0.2">
      <c r="A21" s="5" t="s">
        <v>19</v>
      </c>
      <c r="B21" s="7" t="s">
        <v>159</v>
      </c>
      <c r="C21" s="7" t="s">
        <v>38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74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</row>
    <row r="22" spans="1:28" x14ac:dyDescent="0.2">
      <c r="A22" s="5" t="s">
        <v>20</v>
      </c>
      <c r="B22" s="7" t="s">
        <v>47</v>
      </c>
      <c r="C22" s="7" t="s">
        <v>38</v>
      </c>
      <c r="D22" s="51" t="s">
        <v>473</v>
      </c>
      <c r="E22" s="51" t="s">
        <v>474</v>
      </c>
      <c r="F22" s="51" t="s">
        <v>475</v>
      </c>
      <c r="G22" s="51" t="s">
        <v>476</v>
      </c>
      <c r="H22" s="51" t="s">
        <v>477</v>
      </c>
      <c r="I22" s="51" t="s">
        <v>478</v>
      </c>
      <c r="J22" s="51" t="s">
        <v>479</v>
      </c>
      <c r="K22" s="51" t="s">
        <v>480</v>
      </c>
      <c r="L22" s="51" t="s">
        <v>481</v>
      </c>
      <c r="M22" s="51" t="s">
        <v>482</v>
      </c>
      <c r="N22" s="51" t="s">
        <v>483</v>
      </c>
      <c r="O22" s="51" t="s">
        <v>484</v>
      </c>
      <c r="P22" s="51" t="s">
        <v>485</v>
      </c>
      <c r="Q22" s="51" t="s">
        <v>486</v>
      </c>
      <c r="R22" s="51" t="s">
        <v>487</v>
      </c>
      <c r="S22" s="51" t="s">
        <v>488</v>
      </c>
      <c r="T22" s="51" t="s">
        <v>489</v>
      </c>
      <c r="U22" s="74" t="s">
        <v>490</v>
      </c>
      <c r="V22" s="51" t="s">
        <v>491</v>
      </c>
      <c r="W22" s="51" t="s">
        <v>492</v>
      </c>
      <c r="X22" s="51" t="s">
        <v>493</v>
      </c>
      <c r="Y22" s="51" t="s">
        <v>494</v>
      </c>
      <c r="Z22" s="51" t="s">
        <v>495</v>
      </c>
    </row>
    <row r="23" spans="1:28" ht="28" x14ac:dyDescent="0.2">
      <c r="A23" s="5" t="s">
        <v>21</v>
      </c>
      <c r="B23" s="7" t="s">
        <v>48</v>
      </c>
      <c r="C23" s="7" t="s">
        <v>38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74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</row>
    <row r="24" spans="1:28" ht="28" x14ac:dyDescent="0.2">
      <c r="A24" s="5" t="s">
        <v>22</v>
      </c>
      <c r="B24" s="7" t="s">
        <v>49</v>
      </c>
      <c r="C24" s="7" t="s">
        <v>38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74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</row>
    <row r="25" spans="1:28" ht="28" x14ac:dyDescent="0.2">
      <c r="A25" s="5" t="s">
        <v>23</v>
      </c>
      <c r="B25" s="7" t="s">
        <v>50</v>
      </c>
      <c r="C25" s="7" t="s">
        <v>38</v>
      </c>
      <c r="D25" s="51" t="s">
        <v>522</v>
      </c>
      <c r="E25" s="51" t="s">
        <v>523</v>
      </c>
      <c r="F25" s="51" t="s">
        <v>524</v>
      </c>
      <c r="G25" s="51" t="s">
        <v>525</v>
      </c>
      <c r="H25" s="51" t="s">
        <v>526</v>
      </c>
      <c r="I25" s="51" t="s">
        <v>527</v>
      </c>
      <c r="J25" s="51" t="s">
        <v>528</v>
      </c>
      <c r="K25" s="51" t="s">
        <v>529</v>
      </c>
      <c r="L25" s="51" t="s">
        <v>530</v>
      </c>
      <c r="M25" s="51" t="s">
        <v>531</v>
      </c>
      <c r="N25" s="51" t="s">
        <v>532</v>
      </c>
      <c r="O25" s="51" t="s">
        <v>533</v>
      </c>
      <c r="P25" s="51" t="s">
        <v>534</v>
      </c>
      <c r="Q25" s="51" t="s">
        <v>535</v>
      </c>
      <c r="R25" s="51" t="s">
        <v>536</v>
      </c>
      <c r="S25" s="51" t="s">
        <v>537</v>
      </c>
      <c r="T25" s="51" t="s">
        <v>538</v>
      </c>
      <c r="U25" s="74" t="s">
        <v>539</v>
      </c>
      <c r="V25" s="51" t="s">
        <v>540</v>
      </c>
      <c r="W25" s="51" t="s">
        <v>541</v>
      </c>
      <c r="X25" s="51" t="s">
        <v>542</v>
      </c>
      <c r="Y25" s="51" t="s">
        <v>543</v>
      </c>
      <c r="Z25" s="51" t="s">
        <v>544</v>
      </c>
    </row>
    <row r="26" spans="1:28" ht="43.5" customHeight="1" x14ac:dyDescent="0.2">
      <c r="A26" s="135" t="s">
        <v>137</v>
      </c>
      <c r="B26" s="135"/>
      <c r="C26" s="13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75"/>
      <c r="V26" s="56"/>
      <c r="W26" s="56"/>
      <c r="X26" s="56"/>
      <c r="Y26" s="56"/>
      <c r="Z26" s="56"/>
    </row>
    <row r="27" spans="1:28" s="44" customFormat="1" ht="84" x14ac:dyDescent="0.2">
      <c r="A27" s="11" t="s">
        <v>202</v>
      </c>
      <c r="B27" s="10" t="s">
        <v>39</v>
      </c>
      <c r="C27" s="7" t="s">
        <v>4</v>
      </c>
      <c r="D27" s="52" t="s">
        <v>353</v>
      </c>
      <c r="E27" s="52" t="s">
        <v>353</v>
      </c>
      <c r="F27" s="52" t="s">
        <v>353</v>
      </c>
      <c r="G27" s="52" t="s">
        <v>353</v>
      </c>
      <c r="H27" s="52" t="s">
        <v>353</v>
      </c>
      <c r="I27" s="52" t="s">
        <v>353</v>
      </c>
      <c r="J27" s="52" t="s">
        <v>353</v>
      </c>
      <c r="K27" s="52" t="s">
        <v>353</v>
      </c>
      <c r="L27" s="52" t="s">
        <v>353</v>
      </c>
      <c r="M27" s="52" t="s">
        <v>353</v>
      </c>
      <c r="N27" s="52" t="s">
        <v>353</v>
      </c>
      <c r="O27" s="52" t="s">
        <v>353</v>
      </c>
      <c r="P27" s="52" t="s">
        <v>353</v>
      </c>
      <c r="Q27" s="52" t="s">
        <v>353</v>
      </c>
      <c r="R27" s="52" t="s">
        <v>353</v>
      </c>
      <c r="S27" s="52" t="s">
        <v>353</v>
      </c>
      <c r="T27" s="52" t="s">
        <v>353</v>
      </c>
      <c r="U27" s="76" t="s">
        <v>353</v>
      </c>
      <c r="V27" s="52" t="s">
        <v>353</v>
      </c>
      <c r="W27" s="52" t="s">
        <v>353</v>
      </c>
      <c r="X27" s="52" t="s">
        <v>353</v>
      </c>
      <c r="Y27" s="52" t="s">
        <v>353</v>
      </c>
      <c r="Z27" s="52" t="s">
        <v>353</v>
      </c>
      <c r="AA27" s="46"/>
      <c r="AB27" s="46"/>
    </row>
    <row r="28" spans="1:28" s="44" customFormat="1" x14ac:dyDescent="0.2">
      <c r="A28" s="5" t="s">
        <v>203</v>
      </c>
      <c r="B28" s="7" t="s">
        <v>51</v>
      </c>
      <c r="C28" s="7" t="s">
        <v>38</v>
      </c>
      <c r="D28" s="51" t="s">
        <v>690</v>
      </c>
      <c r="E28" s="51" t="s">
        <v>691</v>
      </c>
      <c r="F28" s="51" t="s">
        <v>692</v>
      </c>
      <c r="G28" s="51" t="s">
        <v>693</v>
      </c>
      <c r="H28" s="51" t="s">
        <v>694</v>
      </c>
      <c r="I28" s="51" t="s">
        <v>695</v>
      </c>
      <c r="J28" s="51" t="s">
        <v>696</v>
      </c>
      <c r="K28" s="51" t="s">
        <v>1517</v>
      </c>
      <c r="L28" s="51" t="s">
        <v>1518</v>
      </c>
      <c r="M28" s="51" t="s">
        <v>699</v>
      </c>
      <c r="N28" s="51" t="s">
        <v>700</v>
      </c>
      <c r="O28" s="51" t="s">
        <v>701</v>
      </c>
      <c r="P28" s="51" t="s">
        <v>702</v>
      </c>
      <c r="Q28" s="51" t="s">
        <v>703</v>
      </c>
      <c r="R28" s="51" t="s">
        <v>704</v>
      </c>
      <c r="S28" s="51" t="s">
        <v>705</v>
      </c>
      <c r="T28" s="51" t="s">
        <v>706</v>
      </c>
      <c r="U28" s="74" t="s">
        <v>545</v>
      </c>
      <c r="V28" s="51" t="s">
        <v>707</v>
      </c>
      <c r="W28" s="51" t="s">
        <v>1519</v>
      </c>
      <c r="X28" s="51" t="s">
        <v>1520</v>
      </c>
      <c r="Y28" s="51" t="s">
        <v>710</v>
      </c>
      <c r="Z28" s="51" t="s">
        <v>1521</v>
      </c>
      <c r="AA28" s="46" t="s">
        <v>547</v>
      </c>
      <c r="AB28" s="46" t="s">
        <v>548</v>
      </c>
    </row>
    <row r="29" spans="1:28" s="44" customFormat="1" ht="126" x14ac:dyDescent="0.2">
      <c r="A29" s="6" t="s">
        <v>165</v>
      </c>
      <c r="B29" s="10" t="s">
        <v>549</v>
      </c>
      <c r="C29" s="7" t="s">
        <v>4</v>
      </c>
      <c r="D29" s="16" t="s">
        <v>550</v>
      </c>
      <c r="E29" s="16" t="s">
        <v>550</v>
      </c>
      <c r="F29" s="16" t="s">
        <v>550</v>
      </c>
      <c r="G29" s="16" t="s">
        <v>550</v>
      </c>
      <c r="H29" s="16" t="s">
        <v>550</v>
      </c>
      <c r="I29" s="16" t="s">
        <v>550</v>
      </c>
      <c r="J29" s="16" t="s">
        <v>550</v>
      </c>
      <c r="K29" s="16" t="s">
        <v>550</v>
      </c>
      <c r="L29" s="16" t="s">
        <v>550</v>
      </c>
      <c r="M29" s="16" t="s">
        <v>550</v>
      </c>
      <c r="N29" s="16" t="s">
        <v>550</v>
      </c>
      <c r="O29" s="16" t="s">
        <v>550</v>
      </c>
      <c r="P29" s="16" t="s">
        <v>550</v>
      </c>
      <c r="Q29" s="16" t="s">
        <v>550</v>
      </c>
      <c r="R29" s="16" t="s">
        <v>550</v>
      </c>
      <c r="S29" s="16" t="s">
        <v>550</v>
      </c>
      <c r="T29" s="16" t="s">
        <v>550</v>
      </c>
      <c r="U29" s="77"/>
      <c r="V29" s="16" t="s">
        <v>550</v>
      </c>
      <c r="W29" s="16" t="s">
        <v>550</v>
      </c>
      <c r="X29" s="16" t="s">
        <v>550</v>
      </c>
      <c r="Y29" s="16" t="s">
        <v>550</v>
      </c>
      <c r="Z29" s="16" t="s">
        <v>550</v>
      </c>
      <c r="AA29" s="46"/>
      <c r="AB29" s="46"/>
    </row>
    <row r="30" spans="1:28" s="44" customFormat="1" ht="28" x14ac:dyDescent="0.2">
      <c r="A30" s="9" t="s">
        <v>166</v>
      </c>
      <c r="B30" s="7" t="s">
        <v>53</v>
      </c>
      <c r="C30" s="7" t="s">
        <v>4</v>
      </c>
      <c r="D30" s="16" t="s">
        <v>355</v>
      </c>
      <c r="E30" s="16" t="s">
        <v>355</v>
      </c>
      <c r="F30" s="16" t="s">
        <v>355</v>
      </c>
      <c r="G30" s="16" t="s">
        <v>355</v>
      </c>
      <c r="H30" s="16" t="s">
        <v>355</v>
      </c>
      <c r="I30" s="16" t="s">
        <v>355</v>
      </c>
      <c r="J30" s="16" t="s">
        <v>355</v>
      </c>
      <c r="K30" s="16" t="s">
        <v>355</v>
      </c>
      <c r="L30" s="16" t="s">
        <v>355</v>
      </c>
      <c r="M30" s="16" t="s">
        <v>355</v>
      </c>
      <c r="N30" s="16" t="s">
        <v>355</v>
      </c>
      <c r="O30" s="16" t="s">
        <v>355</v>
      </c>
      <c r="P30" s="16" t="s">
        <v>355</v>
      </c>
      <c r="Q30" s="16" t="s">
        <v>355</v>
      </c>
      <c r="R30" s="16" t="s">
        <v>355</v>
      </c>
      <c r="S30" s="16" t="s">
        <v>355</v>
      </c>
      <c r="T30" s="16" t="s">
        <v>355</v>
      </c>
      <c r="U30" s="77"/>
      <c r="V30" s="16" t="s">
        <v>355</v>
      </c>
      <c r="W30" s="16" t="s">
        <v>355</v>
      </c>
      <c r="X30" s="16" t="s">
        <v>355</v>
      </c>
      <c r="Y30" s="16" t="s">
        <v>355</v>
      </c>
      <c r="Z30" s="16" t="s">
        <v>355</v>
      </c>
      <c r="AA30" s="46"/>
      <c r="AB30" s="46"/>
    </row>
    <row r="31" spans="1:28" s="44" customFormat="1" x14ac:dyDescent="0.2">
      <c r="A31" s="5" t="s">
        <v>167</v>
      </c>
      <c r="B31" s="7" t="s">
        <v>2</v>
      </c>
      <c r="C31" s="7" t="s">
        <v>4</v>
      </c>
      <c r="D31" s="51" t="s">
        <v>356</v>
      </c>
      <c r="E31" s="51" t="s">
        <v>356</v>
      </c>
      <c r="F31" s="51" t="s">
        <v>356</v>
      </c>
      <c r="G31" s="51" t="s">
        <v>356</v>
      </c>
      <c r="H31" s="51" t="s">
        <v>356</v>
      </c>
      <c r="I31" s="51" t="s">
        <v>356</v>
      </c>
      <c r="J31" s="51" t="s">
        <v>356</v>
      </c>
      <c r="K31" s="51" t="s">
        <v>356</v>
      </c>
      <c r="L31" s="51" t="s">
        <v>356</v>
      </c>
      <c r="M31" s="51" t="s">
        <v>356</v>
      </c>
      <c r="N31" s="51" t="s">
        <v>356</v>
      </c>
      <c r="O31" s="51" t="s">
        <v>356</v>
      </c>
      <c r="P31" s="51" t="s">
        <v>356</v>
      </c>
      <c r="Q31" s="51" t="s">
        <v>356</v>
      </c>
      <c r="R31" s="51" t="s">
        <v>356</v>
      </c>
      <c r="S31" s="51" t="s">
        <v>356</v>
      </c>
      <c r="T31" s="51" t="s">
        <v>356</v>
      </c>
      <c r="U31" s="74"/>
      <c r="V31" s="51" t="s">
        <v>356</v>
      </c>
      <c r="W31" s="51" t="s">
        <v>356</v>
      </c>
      <c r="X31" s="51" t="s">
        <v>356</v>
      </c>
      <c r="Y31" s="51" t="s">
        <v>356</v>
      </c>
      <c r="Z31" s="51" t="s">
        <v>356</v>
      </c>
      <c r="AA31" s="46"/>
      <c r="AB31" s="46"/>
    </row>
    <row r="32" spans="1:28" s="44" customFormat="1" x14ac:dyDescent="0.2">
      <c r="A32" s="5" t="s">
        <v>168</v>
      </c>
      <c r="B32" s="7" t="s">
        <v>54</v>
      </c>
      <c r="C32" s="7" t="s">
        <v>38</v>
      </c>
      <c r="D32" s="51" t="s">
        <v>1522</v>
      </c>
      <c r="E32" s="51" t="s">
        <v>1522</v>
      </c>
      <c r="F32" s="51" t="s">
        <v>1522</v>
      </c>
      <c r="G32" s="51" t="s">
        <v>1522</v>
      </c>
      <c r="H32" s="51" t="s">
        <v>1522</v>
      </c>
      <c r="I32" s="51" t="s">
        <v>1522</v>
      </c>
      <c r="J32" s="51" t="s">
        <v>1522</v>
      </c>
      <c r="K32" s="51" t="s">
        <v>1522</v>
      </c>
      <c r="L32" s="51" t="s">
        <v>1522</v>
      </c>
      <c r="M32" s="51" t="s">
        <v>1522</v>
      </c>
      <c r="N32" s="51" t="s">
        <v>1524</v>
      </c>
      <c r="O32" s="51" t="s">
        <v>1524</v>
      </c>
      <c r="P32" s="51" t="s">
        <v>1524</v>
      </c>
      <c r="Q32" s="51" t="s">
        <v>1524</v>
      </c>
      <c r="R32" s="14" t="s">
        <v>1524</v>
      </c>
      <c r="S32" s="51" t="s">
        <v>1522</v>
      </c>
      <c r="T32" s="51" t="s">
        <v>1522</v>
      </c>
      <c r="U32" s="74" t="s">
        <v>1522</v>
      </c>
      <c r="V32" s="51" t="s">
        <v>1522</v>
      </c>
      <c r="W32" s="51" t="s">
        <v>1522</v>
      </c>
      <c r="X32" s="51" t="s">
        <v>1523</v>
      </c>
      <c r="Y32" s="14" t="s">
        <v>1523</v>
      </c>
      <c r="Z32" s="14" t="s">
        <v>1522</v>
      </c>
      <c r="AA32" s="46"/>
      <c r="AB32" s="46"/>
    </row>
    <row r="33" spans="1:28" s="44" customFormat="1" ht="84" x14ac:dyDescent="0.2">
      <c r="A33" s="11" t="s">
        <v>202</v>
      </c>
      <c r="B33" s="10" t="s">
        <v>39</v>
      </c>
      <c r="C33" s="7" t="s">
        <v>4</v>
      </c>
      <c r="D33" s="52" t="s">
        <v>551</v>
      </c>
      <c r="E33" s="52" t="s">
        <v>551</v>
      </c>
      <c r="F33" s="52" t="s">
        <v>551</v>
      </c>
      <c r="G33" s="52" t="s">
        <v>551</v>
      </c>
      <c r="H33" s="52" t="s">
        <v>551</v>
      </c>
      <c r="I33" s="52" t="s">
        <v>551</v>
      </c>
      <c r="J33" s="52" t="s">
        <v>551</v>
      </c>
      <c r="K33" s="52" t="s">
        <v>551</v>
      </c>
      <c r="L33" s="52" t="s">
        <v>551</v>
      </c>
      <c r="M33" s="52" t="s">
        <v>551</v>
      </c>
      <c r="N33" s="52" t="s">
        <v>551</v>
      </c>
      <c r="O33" s="52" t="s">
        <v>551</v>
      </c>
      <c r="P33" s="52" t="s">
        <v>551</v>
      </c>
      <c r="Q33" s="52" t="s">
        <v>551</v>
      </c>
      <c r="R33" s="52" t="s">
        <v>551</v>
      </c>
      <c r="S33" s="52" t="s">
        <v>551</v>
      </c>
      <c r="T33" s="52" t="s">
        <v>551</v>
      </c>
      <c r="U33" s="76"/>
      <c r="V33" s="52" t="s">
        <v>551</v>
      </c>
      <c r="W33" s="52" t="s">
        <v>551</v>
      </c>
      <c r="X33" s="52" t="s">
        <v>551</v>
      </c>
      <c r="Y33" s="52" t="s">
        <v>551</v>
      </c>
      <c r="Z33" s="52" t="s">
        <v>551</v>
      </c>
      <c r="AA33" s="46"/>
      <c r="AB33" s="46"/>
    </row>
    <row r="34" spans="1:28" s="44" customFormat="1" x14ac:dyDescent="0.2">
      <c r="A34" s="5" t="s">
        <v>203</v>
      </c>
      <c r="B34" s="7" t="s">
        <v>51</v>
      </c>
      <c r="C34" s="7" t="s">
        <v>38</v>
      </c>
      <c r="D34" s="51" t="s">
        <v>552</v>
      </c>
      <c r="E34" s="51" t="s">
        <v>553</v>
      </c>
      <c r="F34" s="51" t="s">
        <v>554</v>
      </c>
      <c r="G34" s="51" t="s">
        <v>555</v>
      </c>
      <c r="H34" s="51" t="s">
        <v>556</v>
      </c>
      <c r="I34" s="51" t="s">
        <v>557</v>
      </c>
      <c r="J34" s="51" t="s">
        <v>558</v>
      </c>
      <c r="K34" s="51">
        <v>3333415</v>
      </c>
      <c r="L34" s="51" t="s">
        <v>559</v>
      </c>
      <c r="M34" s="51" t="s">
        <v>560</v>
      </c>
      <c r="N34" s="51">
        <v>2234191</v>
      </c>
      <c r="O34" s="51" t="s">
        <v>561</v>
      </c>
      <c r="P34" s="51" t="s">
        <v>562</v>
      </c>
      <c r="Q34" s="51" t="s">
        <v>563</v>
      </c>
      <c r="R34" s="51" t="s">
        <v>564</v>
      </c>
      <c r="S34" s="51" t="s">
        <v>565</v>
      </c>
      <c r="T34" s="51" t="s">
        <v>566</v>
      </c>
      <c r="U34" s="74"/>
      <c r="V34" s="51" t="s">
        <v>567</v>
      </c>
      <c r="W34" s="51" t="s">
        <v>568</v>
      </c>
      <c r="X34" s="51" t="s">
        <v>569</v>
      </c>
      <c r="Y34" s="51" t="s">
        <v>570</v>
      </c>
      <c r="Z34" s="51" t="s">
        <v>571</v>
      </c>
      <c r="AA34" s="46" t="s">
        <v>572</v>
      </c>
      <c r="AB34" s="46" t="s">
        <v>573</v>
      </c>
    </row>
    <row r="35" spans="1:28" s="44" customFormat="1" ht="140" x14ac:dyDescent="0.2">
      <c r="A35" s="10" t="s">
        <v>204</v>
      </c>
      <c r="B35" s="10" t="s">
        <v>549</v>
      </c>
      <c r="C35" s="7" t="s">
        <v>4</v>
      </c>
      <c r="D35" s="16" t="s">
        <v>574</v>
      </c>
      <c r="E35" s="16" t="s">
        <v>574</v>
      </c>
      <c r="F35" s="16" t="s">
        <v>574</v>
      </c>
      <c r="G35" s="16" t="s">
        <v>574</v>
      </c>
      <c r="H35" s="16" t="s">
        <v>574</v>
      </c>
      <c r="I35" s="16" t="s">
        <v>574</v>
      </c>
      <c r="J35" s="16" t="s">
        <v>574</v>
      </c>
      <c r="K35" s="16" t="s">
        <v>574</v>
      </c>
      <c r="L35" s="16" t="s">
        <v>574</v>
      </c>
      <c r="M35" s="16" t="s">
        <v>574</v>
      </c>
      <c r="N35" s="16" t="s">
        <v>574</v>
      </c>
      <c r="O35" s="16" t="s">
        <v>574</v>
      </c>
      <c r="P35" s="16" t="s">
        <v>574</v>
      </c>
      <c r="Q35" s="16" t="s">
        <v>574</v>
      </c>
      <c r="R35" s="16" t="s">
        <v>574</v>
      </c>
      <c r="S35" s="16" t="s">
        <v>574</v>
      </c>
      <c r="T35" s="16" t="s">
        <v>574</v>
      </c>
      <c r="U35" s="77"/>
      <c r="V35" s="16" t="s">
        <v>574</v>
      </c>
      <c r="W35" s="16" t="s">
        <v>574</v>
      </c>
      <c r="X35" s="16" t="s">
        <v>574</v>
      </c>
      <c r="Y35" s="16" t="s">
        <v>574</v>
      </c>
      <c r="Z35" s="16" t="s">
        <v>574</v>
      </c>
      <c r="AA35" s="46"/>
      <c r="AB35" s="46"/>
    </row>
    <row r="36" spans="1:28" s="44" customFormat="1" ht="28" x14ac:dyDescent="0.2">
      <c r="A36" s="7" t="s">
        <v>205</v>
      </c>
      <c r="B36" s="7" t="s">
        <v>53</v>
      </c>
      <c r="C36" s="7" t="s">
        <v>4</v>
      </c>
      <c r="D36" s="16" t="s">
        <v>355</v>
      </c>
      <c r="E36" s="16" t="s">
        <v>355</v>
      </c>
      <c r="F36" s="16" t="s">
        <v>355</v>
      </c>
      <c r="G36" s="16" t="s">
        <v>355</v>
      </c>
      <c r="H36" s="16" t="s">
        <v>355</v>
      </c>
      <c r="I36" s="16" t="s">
        <v>355</v>
      </c>
      <c r="J36" s="16" t="s">
        <v>355</v>
      </c>
      <c r="K36" s="16" t="s">
        <v>355</v>
      </c>
      <c r="L36" s="16" t="s">
        <v>355</v>
      </c>
      <c r="M36" s="16" t="s">
        <v>355</v>
      </c>
      <c r="N36" s="16" t="s">
        <v>355</v>
      </c>
      <c r="O36" s="16" t="s">
        <v>355</v>
      </c>
      <c r="P36" s="16" t="s">
        <v>355</v>
      </c>
      <c r="Q36" s="16" t="s">
        <v>355</v>
      </c>
      <c r="R36" s="16" t="s">
        <v>355</v>
      </c>
      <c r="S36" s="16" t="s">
        <v>355</v>
      </c>
      <c r="T36" s="16" t="s">
        <v>355</v>
      </c>
      <c r="U36" s="77"/>
      <c r="V36" s="16" t="s">
        <v>355</v>
      </c>
      <c r="W36" s="16" t="s">
        <v>355</v>
      </c>
      <c r="X36" s="16" t="s">
        <v>355</v>
      </c>
      <c r="Y36" s="16" t="s">
        <v>355</v>
      </c>
      <c r="Z36" s="16" t="s">
        <v>355</v>
      </c>
      <c r="AA36" s="46"/>
      <c r="AB36" s="46"/>
    </row>
    <row r="37" spans="1:28" s="44" customFormat="1" x14ac:dyDescent="0.2">
      <c r="A37" s="7" t="s">
        <v>206</v>
      </c>
      <c r="B37" s="7" t="s">
        <v>2</v>
      </c>
      <c r="C37" s="7" t="s">
        <v>4</v>
      </c>
      <c r="D37" s="51" t="s">
        <v>356</v>
      </c>
      <c r="E37" s="51" t="s">
        <v>356</v>
      </c>
      <c r="F37" s="51" t="s">
        <v>356</v>
      </c>
      <c r="G37" s="51" t="s">
        <v>356</v>
      </c>
      <c r="H37" s="51" t="s">
        <v>356</v>
      </c>
      <c r="I37" s="51" t="s">
        <v>356</v>
      </c>
      <c r="J37" s="51" t="s">
        <v>356</v>
      </c>
      <c r="K37" s="51" t="s">
        <v>356</v>
      </c>
      <c r="L37" s="51" t="s">
        <v>356</v>
      </c>
      <c r="M37" s="51" t="s">
        <v>356</v>
      </c>
      <c r="N37" s="51" t="s">
        <v>356</v>
      </c>
      <c r="O37" s="51" t="s">
        <v>356</v>
      </c>
      <c r="P37" s="51" t="s">
        <v>356</v>
      </c>
      <c r="Q37" s="51" t="s">
        <v>356</v>
      </c>
      <c r="R37" s="51" t="s">
        <v>356</v>
      </c>
      <c r="S37" s="51" t="s">
        <v>356</v>
      </c>
      <c r="T37" s="51" t="s">
        <v>356</v>
      </c>
      <c r="U37" s="74"/>
      <c r="V37" s="51" t="s">
        <v>356</v>
      </c>
      <c r="W37" s="51" t="s">
        <v>356</v>
      </c>
      <c r="X37" s="51" t="s">
        <v>356</v>
      </c>
      <c r="Y37" s="51" t="s">
        <v>356</v>
      </c>
      <c r="Z37" s="51" t="s">
        <v>356</v>
      </c>
      <c r="AA37" s="46"/>
      <c r="AB37" s="46"/>
    </row>
    <row r="38" spans="1:28" s="44" customFormat="1" x14ac:dyDescent="0.2">
      <c r="A38" s="7" t="s">
        <v>207</v>
      </c>
      <c r="B38" s="7" t="s">
        <v>54</v>
      </c>
      <c r="C38" s="7" t="s">
        <v>38</v>
      </c>
      <c r="D38" s="14" t="s">
        <v>1525</v>
      </c>
      <c r="E38" s="51" t="s">
        <v>1525</v>
      </c>
      <c r="F38" s="51" t="s">
        <v>1525</v>
      </c>
      <c r="G38" s="51" t="s">
        <v>1525</v>
      </c>
      <c r="H38" s="51" t="s">
        <v>1525</v>
      </c>
      <c r="I38" s="51" t="s">
        <v>1525</v>
      </c>
      <c r="J38" s="51" t="s">
        <v>1525</v>
      </c>
      <c r="K38" s="51" t="s">
        <v>1525</v>
      </c>
      <c r="L38" s="51" t="s">
        <v>1525</v>
      </c>
      <c r="M38" s="51" t="s">
        <v>1525</v>
      </c>
      <c r="N38" s="14" t="s">
        <v>1527</v>
      </c>
      <c r="O38" s="14" t="s">
        <v>1527</v>
      </c>
      <c r="P38" s="14" t="s">
        <v>1527</v>
      </c>
      <c r="Q38" s="14" t="s">
        <v>1527</v>
      </c>
      <c r="R38" s="14" t="s">
        <v>1527</v>
      </c>
      <c r="S38" s="14" t="s">
        <v>1525</v>
      </c>
      <c r="T38" s="14" t="s">
        <v>1525</v>
      </c>
      <c r="U38" s="78" t="s">
        <v>1525</v>
      </c>
      <c r="V38" s="14" t="s">
        <v>1525</v>
      </c>
      <c r="W38" s="14" t="s">
        <v>1525</v>
      </c>
      <c r="X38" s="14" t="s">
        <v>1526</v>
      </c>
      <c r="Y38" s="14" t="s">
        <v>1526</v>
      </c>
      <c r="Z38" s="14" t="s">
        <v>1525</v>
      </c>
      <c r="AA38" s="46"/>
      <c r="AB38" s="46"/>
    </row>
    <row r="39" spans="1:28" s="44" customFormat="1" ht="42" x14ac:dyDescent="0.2">
      <c r="A39" s="11" t="s">
        <v>202</v>
      </c>
      <c r="B39" s="10" t="s">
        <v>39</v>
      </c>
      <c r="C39" s="7" t="s">
        <v>4</v>
      </c>
      <c r="D39" s="52" t="s">
        <v>359</v>
      </c>
      <c r="E39" s="52" t="s">
        <v>359</v>
      </c>
      <c r="F39" s="52" t="s">
        <v>359</v>
      </c>
      <c r="G39" s="52" t="s">
        <v>359</v>
      </c>
      <c r="H39" s="52" t="s">
        <v>359</v>
      </c>
      <c r="I39" s="52" t="s">
        <v>359</v>
      </c>
      <c r="J39" s="52" t="s">
        <v>359</v>
      </c>
      <c r="K39" s="52" t="s">
        <v>359</v>
      </c>
      <c r="L39" s="52" t="s">
        <v>359</v>
      </c>
      <c r="M39" s="52" t="s">
        <v>359</v>
      </c>
      <c r="N39" s="52" t="s">
        <v>359</v>
      </c>
      <c r="O39" s="52" t="s">
        <v>359</v>
      </c>
      <c r="P39" s="52" t="s">
        <v>359</v>
      </c>
      <c r="Q39" s="52" t="s">
        <v>359</v>
      </c>
      <c r="R39" s="52" t="s">
        <v>359</v>
      </c>
      <c r="S39" s="52" t="s">
        <v>359</v>
      </c>
      <c r="T39" s="52" t="s">
        <v>359</v>
      </c>
      <c r="U39" s="76"/>
      <c r="V39" s="52" t="s">
        <v>359</v>
      </c>
      <c r="W39" s="52" t="s">
        <v>359</v>
      </c>
      <c r="X39" s="52" t="s">
        <v>359</v>
      </c>
      <c r="Y39" s="52" t="s">
        <v>359</v>
      </c>
      <c r="Z39" s="52" t="s">
        <v>359</v>
      </c>
      <c r="AA39" s="46"/>
      <c r="AB39" s="46"/>
    </row>
    <row r="40" spans="1:28" s="44" customFormat="1" x14ac:dyDescent="0.2">
      <c r="A40" s="5" t="s">
        <v>203</v>
      </c>
      <c r="B40" s="7" t="s">
        <v>51</v>
      </c>
      <c r="C40" s="7" t="s">
        <v>38</v>
      </c>
      <c r="D40" s="51" t="s">
        <v>575</v>
      </c>
      <c r="E40" s="51" t="s">
        <v>576</v>
      </c>
      <c r="F40" s="51" t="s">
        <v>577</v>
      </c>
      <c r="G40" s="51" t="s">
        <v>578</v>
      </c>
      <c r="H40" s="51" t="s">
        <v>579</v>
      </c>
      <c r="I40" s="51" t="s">
        <v>580</v>
      </c>
      <c r="J40" s="51" t="s">
        <v>581</v>
      </c>
      <c r="K40" s="51" t="s">
        <v>582</v>
      </c>
      <c r="L40" s="51" t="s">
        <v>583</v>
      </c>
      <c r="M40" s="51" t="s">
        <v>584</v>
      </c>
      <c r="N40" s="51" t="s">
        <v>585</v>
      </c>
      <c r="O40" s="51" t="s">
        <v>586</v>
      </c>
      <c r="P40" s="51" t="s">
        <v>587</v>
      </c>
      <c r="Q40" s="51" t="s">
        <v>588</v>
      </c>
      <c r="R40" s="51" t="s">
        <v>589</v>
      </c>
      <c r="S40" s="51" t="s">
        <v>590</v>
      </c>
      <c r="T40" s="51" t="s">
        <v>591</v>
      </c>
      <c r="U40" s="74"/>
      <c r="V40" s="51" t="s">
        <v>592</v>
      </c>
      <c r="W40" s="51" t="s">
        <v>593</v>
      </c>
      <c r="X40" s="51" t="s">
        <v>594</v>
      </c>
      <c r="Y40" s="51" t="s">
        <v>595</v>
      </c>
      <c r="Z40" s="51" t="s">
        <v>596</v>
      </c>
      <c r="AA40" s="46" t="s">
        <v>597</v>
      </c>
      <c r="AB40" s="46"/>
    </row>
    <row r="41" spans="1:28" s="44" customFormat="1" ht="41.25" customHeight="1" x14ac:dyDescent="0.2">
      <c r="A41" s="10" t="s">
        <v>209</v>
      </c>
      <c r="B41" s="10" t="s">
        <v>549</v>
      </c>
      <c r="C41" s="7" t="s">
        <v>4</v>
      </c>
      <c r="D41" s="16" t="s">
        <v>359</v>
      </c>
      <c r="E41" s="16" t="s">
        <v>359</v>
      </c>
      <c r="F41" s="16" t="s">
        <v>359</v>
      </c>
      <c r="G41" s="16" t="s">
        <v>359</v>
      </c>
      <c r="H41" s="16" t="s">
        <v>359</v>
      </c>
      <c r="I41" s="16" t="s">
        <v>359</v>
      </c>
      <c r="J41" s="16" t="s">
        <v>359</v>
      </c>
      <c r="K41" s="16" t="s">
        <v>359</v>
      </c>
      <c r="L41" s="16" t="s">
        <v>359</v>
      </c>
      <c r="M41" s="16" t="s">
        <v>359</v>
      </c>
      <c r="N41" s="16" t="s">
        <v>359</v>
      </c>
      <c r="O41" s="16" t="s">
        <v>359</v>
      </c>
      <c r="P41" s="16" t="s">
        <v>359</v>
      </c>
      <c r="Q41" s="16" t="s">
        <v>359</v>
      </c>
      <c r="R41" s="16" t="s">
        <v>359</v>
      </c>
      <c r="S41" s="16" t="s">
        <v>359</v>
      </c>
      <c r="T41" s="16" t="s">
        <v>359</v>
      </c>
      <c r="U41" s="77"/>
      <c r="V41" s="16" t="s">
        <v>359</v>
      </c>
      <c r="W41" s="16" t="s">
        <v>359</v>
      </c>
      <c r="X41" s="16" t="s">
        <v>359</v>
      </c>
      <c r="Y41" s="16" t="s">
        <v>359</v>
      </c>
      <c r="Z41" s="16" t="s">
        <v>359</v>
      </c>
      <c r="AA41" s="46"/>
      <c r="AB41" s="46"/>
    </row>
    <row r="42" spans="1:28" s="44" customFormat="1" ht="28" x14ac:dyDescent="0.2">
      <c r="A42" s="7" t="s">
        <v>208</v>
      </c>
      <c r="B42" s="7" t="s">
        <v>53</v>
      </c>
      <c r="C42" s="7" t="s">
        <v>4</v>
      </c>
      <c r="D42" s="16" t="s">
        <v>360</v>
      </c>
      <c r="E42" s="16" t="s">
        <v>360</v>
      </c>
      <c r="F42" s="16" t="s">
        <v>360</v>
      </c>
      <c r="G42" s="16" t="s">
        <v>360</v>
      </c>
      <c r="H42" s="16" t="s">
        <v>360</v>
      </c>
      <c r="I42" s="16" t="s">
        <v>360</v>
      </c>
      <c r="J42" s="16" t="s">
        <v>360</v>
      </c>
      <c r="K42" s="16" t="s">
        <v>360</v>
      </c>
      <c r="L42" s="16" t="s">
        <v>360</v>
      </c>
      <c r="M42" s="16" t="s">
        <v>360</v>
      </c>
      <c r="N42" s="16" t="s">
        <v>360</v>
      </c>
      <c r="O42" s="16" t="s">
        <v>360</v>
      </c>
      <c r="P42" s="16" t="s">
        <v>360</v>
      </c>
      <c r="Q42" s="16" t="s">
        <v>360</v>
      </c>
      <c r="R42" s="16" t="s">
        <v>360</v>
      </c>
      <c r="S42" s="16" t="s">
        <v>360</v>
      </c>
      <c r="T42" s="16" t="s">
        <v>360</v>
      </c>
      <c r="U42" s="77"/>
      <c r="V42" s="16" t="s">
        <v>360</v>
      </c>
      <c r="W42" s="16" t="s">
        <v>360</v>
      </c>
      <c r="X42" s="16" t="s">
        <v>360</v>
      </c>
      <c r="Y42" s="16" t="s">
        <v>360</v>
      </c>
      <c r="Z42" s="16" t="s">
        <v>360</v>
      </c>
      <c r="AA42" s="46"/>
      <c r="AB42" s="46"/>
    </row>
    <row r="43" spans="1:28" s="44" customFormat="1" x14ac:dyDescent="0.2">
      <c r="A43" s="7" t="s">
        <v>210</v>
      </c>
      <c r="B43" s="7" t="s">
        <v>2</v>
      </c>
      <c r="C43" s="7" t="s">
        <v>4</v>
      </c>
      <c r="D43" s="51" t="s">
        <v>356</v>
      </c>
      <c r="E43" s="51" t="s">
        <v>356</v>
      </c>
      <c r="F43" s="51" t="s">
        <v>356</v>
      </c>
      <c r="G43" s="51" t="s">
        <v>356</v>
      </c>
      <c r="H43" s="51" t="s">
        <v>356</v>
      </c>
      <c r="I43" s="51" t="s">
        <v>356</v>
      </c>
      <c r="J43" s="51" t="s">
        <v>356</v>
      </c>
      <c r="K43" s="51" t="s">
        <v>356</v>
      </c>
      <c r="L43" s="51" t="s">
        <v>356</v>
      </c>
      <c r="M43" s="51" t="s">
        <v>356</v>
      </c>
      <c r="N43" s="51" t="s">
        <v>356</v>
      </c>
      <c r="O43" s="51" t="s">
        <v>356</v>
      </c>
      <c r="P43" s="51" t="s">
        <v>356</v>
      </c>
      <c r="Q43" s="51" t="s">
        <v>356</v>
      </c>
      <c r="R43" s="51" t="s">
        <v>356</v>
      </c>
      <c r="S43" s="51" t="s">
        <v>356</v>
      </c>
      <c r="T43" s="51" t="s">
        <v>356</v>
      </c>
      <c r="U43" s="74"/>
      <c r="V43" s="51" t="s">
        <v>356</v>
      </c>
      <c r="W43" s="51" t="s">
        <v>356</v>
      </c>
      <c r="X43" s="51" t="s">
        <v>356</v>
      </c>
      <c r="Y43" s="51" t="s">
        <v>356</v>
      </c>
      <c r="Z43" s="51" t="s">
        <v>356</v>
      </c>
      <c r="AA43" s="46"/>
      <c r="AB43" s="46"/>
    </row>
    <row r="44" spans="1:28" s="58" customFormat="1" x14ac:dyDescent="0.2">
      <c r="A44" s="7" t="s">
        <v>211</v>
      </c>
      <c r="B44" s="7" t="s">
        <v>54</v>
      </c>
      <c r="C44" s="7" t="s">
        <v>38</v>
      </c>
      <c r="D44" s="14" t="s">
        <v>1528</v>
      </c>
      <c r="E44" s="14" t="s">
        <v>1528</v>
      </c>
      <c r="F44" s="14" t="s">
        <v>1529</v>
      </c>
      <c r="G44" s="14" t="s">
        <v>1528</v>
      </c>
      <c r="H44" s="14" t="s">
        <v>1528</v>
      </c>
      <c r="I44" s="14" t="s">
        <v>1528</v>
      </c>
      <c r="J44" s="14" t="s">
        <v>1529</v>
      </c>
      <c r="K44" s="14" t="s">
        <v>1528</v>
      </c>
      <c r="L44" s="14" t="s">
        <v>1529</v>
      </c>
      <c r="M44" s="14" t="s">
        <v>1531</v>
      </c>
      <c r="N44" s="14" t="s">
        <v>1532</v>
      </c>
      <c r="O44" s="14" t="s">
        <v>1532</v>
      </c>
      <c r="P44" s="14" t="s">
        <v>1532</v>
      </c>
      <c r="Q44" s="14" t="s">
        <v>1532</v>
      </c>
      <c r="R44" s="14" t="s">
        <v>1532</v>
      </c>
      <c r="S44" s="14" t="s">
        <v>1529</v>
      </c>
      <c r="T44" s="14" t="s">
        <v>1529</v>
      </c>
      <c r="U44" s="78" t="s">
        <v>1529</v>
      </c>
      <c r="V44" s="14" t="s">
        <v>1529</v>
      </c>
      <c r="W44" s="14" t="s">
        <v>1529</v>
      </c>
      <c r="X44" s="14" t="s">
        <v>1530</v>
      </c>
      <c r="Y44" s="14" t="s">
        <v>1530</v>
      </c>
      <c r="Z44" s="14" t="s">
        <v>1529</v>
      </c>
      <c r="AA44" s="57"/>
      <c r="AB44" s="57"/>
    </row>
    <row r="45" spans="1:28" s="44" customFormat="1" ht="28" x14ac:dyDescent="0.2">
      <c r="A45" s="11" t="s">
        <v>202</v>
      </c>
      <c r="B45" s="10" t="s">
        <v>39</v>
      </c>
      <c r="C45" s="7" t="s">
        <v>4</v>
      </c>
      <c r="D45" s="52" t="s">
        <v>361</v>
      </c>
      <c r="E45" s="52" t="s">
        <v>361</v>
      </c>
      <c r="F45" s="52" t="s">
        <v>361</v>
      </c>
      <c r="G45" s="52" t="s">
        <v>361</v>
      </c>
      <c r="H45" s="52" t="s">
        <v>361</v>
      </c>
      <c r="I45" s="52" t="s">
        <v>361</v>
      </c>
      <c r="J45" s="52" t="s">
        <v>361</v>
      </c>
      <c r="K45" s="52" t="s">
        <v>361</v>
      </c>
      <c r="L45" s="52" t="s">
        <v>361</v>
      </c>
      <c r="M45" s="52" t="s">
        <v>361</v>
      </c>
      <c r="N45" s="52" t="s">
        <v>361</v>
      </c>
      <c r="O45" s="52" t="s">
        <v>361</v>
      </c>
      <c r="P45" s="52" t="s">
        <v>361</v>
      </c>
      <c r="Q45" s="52" t="s">
        <v>361</v>
      </c>
      <c r="R45" s="52" t="s">
        <v>361</v>
      </c>
      <c r="S45" s="52" t="s">
        <v>361</v>
      </c>
      <c r="T45" s="52" t="s">
        <v>361</v>
      </c>
      <c r="U45" s="76"/>
      <c r="V45" s="52" t="s">
        <v>361</v>
      </c>
      <c r="W45" s="52" t="s">
        <v>361</v>
      </c>
      <c r="X45" s="52" t="s">
        <v>361</v>
      </c>
      <c r="Y45" s="52" t="s">
        <v>361</v>
      </c>
      <c r="Z45" s="52" t="s">
        <v>361</v>
      </c>
      <c r="AA45" s="46"/>
      <c r="AB45" s="46"/>
    </row>
    <row r="46" spans="1:28" s="44" customFormat="1" x14ac:dyDescent="0.2">
      <c r="A46" s="5" t="s">
        <v>203</v>
      </c>
      <c r="B46" s="7" t="s">
        <v>51</v>
      </c>
      <c r="C46" s="7" t="s">
        <v>38</v>
      </c>
      <c r="D46" s="51" t="s">
        <v>598</v>
      </c>
      <c r="E46" s="51">
        <v>1745509</v>
      </c>
      <c r="F46" s="51" t="s">
        <v>599</v>
      </c>
      <c r="G46" s="51" t="s">
        <v>600</v>
      </c>
      <c r="H46" s="51">
        <v>760340</v>
      </c>
      <c r="I46" s="51" t="s">
        <v>601</v>
      </c>
      <c r="J46" s="51" t="s">
        <v>602</v>
      </c>
      <c r="K46" s="51">
        <v>2016500</v>
      </c>
      <c r="L46" s="51">
        <v>1486900</v>
      </c>
      <c r="M46" s="51">
        <v>1171600</v>
      </c>
      <c r="N46" s="51">
        <v>1591200</v>
      </c>
      <c r="O46" s="51" t="s">
        <v>603</v>
      </c>
      <c r="P46" s="51" t="s">
        <v>604</v>
      </c>
      <c r="Q46" s="51" t="s">
        <v>605</v>
      </c>
      <c r="R46" s="51">
        <v>1516319</v>
      </c>
      <c r="S46" s="51">
        <v>551953</v>
      </c>
      <c r="T46" s="51">
        <v>1183518</v>
      </c>
      <c r="U46" s="74">
        <v>0</v>
      </c>
      <c r="V46" s="51">
        <v>554397</v>
      </c>
      <c r="W46" s="51" t="s">
        <v>606</v>
      </c>
      <c r="X46" s="51" t="s">
        <v>607</v>
      </c>
      <c r="Y46" s="51" t="s">
        <v>608</v>
      </c>
      <c r="Z46" s="51" t="s">
        <v>609</v>
      </c>
      <c r="AA46" s="46" t="s">
        <v>610</v>
      </c>
      <c r="AB46" s="46" t="s">
        <v>611</v>
      </c>
    </row>
    <row r="47" spans="1:28" s="44" customFormat="1" ht="41.25" customHeight="1" x14ac:dyDescent="0.2">
      <c r="A47" s="10" t="s">
        <v>212</v>
      </c>
      <c r="B47" s="10" t="s">
        <v>549</v>
      </c>
      <c r="C47" s="7" t="s">
        <v>4</v>
      </c>
      <c r="D47" s="16" t="s">
        <v>612</v>
      </c>
      <c r="E47" s="16" t="s">
        <v>612</v>
      </c>
      <c r="F47" s="16" t="s">
        <v>612</v>
      </c>
      <c r="G47" s="16" t="s">
        <v>612</v>
      </c>
      <c r="H47" s="16" t="s">
        <v>612</v>
      </c>
      <c r="I47" s="16" t="s">
        <v>612</v>
      </c>
      <c r="J47" s="16" t="s">
        <v>612</v>
      </c>
      <c r="K47" s="16" t="s">
        <v>612</v>
      </c>
      <c r="L47" s="16" t="s">
        <v>612</v>
      </c>
      <c r="M47" s="16" t="s">
        <v>612</v>
      </c>
      <c r="N47" s="16" t="s">
        <v>612</v>
      </c>
      <c r="O47" s="16" t="s">
        <v>612</v>
      </c>
      <c r="P47" s="16" t="s">
        <v>612</v>
      </c>
      <c r="Q47" s="16" t="s">
        <v>612</v>
      </c>
      <c r="R47" s="16" t="s">
        <v>612</v>
      </c>
      <c r="S47" s="16" t="s">
        <v>612</v>
      </c>
      <c r="T47" s="16" t="s">
        <v>612</v>
      </c>
      <c r="U47" s="77"/>
      <c r="V47" s="16" t="s">
        <v>612</v>
      </c>
      <c r="W47" s="16" t="s">
        <v>612</v>
      </c>
      <c r="X47" s="16" t="s">
        <v>612</v>
      </c>
      <c r="Y47" s="16" t="s">
        <v>612</v>
      </c>
      <c r="Z47" s="16" t="s">
        <v>612</v>
      </c>
      <c r="AA47" s="46"/>
      <c r="AB47" s="46"/>
    </row>
    <row r="48" spans="1:28" s="44" customFormat="1" ht="28" x14ac:dyDescent="0.2">
      <c r="A48" s="7" t="s">
        <v>213</v>
      </c>
      <c r="B48" s="7" t="s">
        <v>53</v>
      </c>
      <c r="C48" s="7" t="s">
        <v>4</v>
      </c>
      <c r="D48" s="16" t="s">
        <v>613</v>
      </c>
      <c r="E48" s="16" t="s">
        <v>613</v>
      </c>
      <c r="F48" s="16" t="s">
        <v>613</v>
      </c>
      <c r="G48" s="16" t="s">
        <v>613</v>
      </c>
      <c r="H48" s="16" t="s">
        <v>613</v>
      </c>
      <c r="I48" s="16" t="s">
        <v>613</v>
      </c>
      <c r="J48" s="16" t="s">
        <v>613</v>
      </c>
      <c r="K48" s="16" t="s">
        <v>613</v>
      </c>
      <c r="L48" s="16" t="s">
        <v>613</v>
      </c>
      <c r="M48" s="16" t="s">
        <v>613</v>
      </c>
      <c r="N48" s="16" t="s">
        <v>613</v>
      </c>
      <c r="O48" s="16" t="s">
        <v>613</v>
      </c>
      <c r="P48" s="16" t="s">
        <v>613</v>
      </c>
      <c r="Q48" s="16" t="s">
        <v>613</v>
      </c>
      <c r="R48" s="16" t="s">
        <v>613</v>
      </c>
      <c r="S48" s="16" t="s">
        <v>613</v>
      </c>
      <c r="T48" s="16" t="s">
        <v>613</v>
      </c>
      <c r="U48" s="77"/>
      <c r="V48" s="16" t="s">
        <v>613</v>
      </c>
      <c r="W48" s="16" t="s">
        <v>613</v>
      </c>
      <c r="X48" s="16" t="s">
        <v>613</v>
      </c>
      <c r="Y48" s="16" t="s">
        <v>613</v>
      </c>
      <c r="Z48" s="16" t="s">
        <v>613</v>
      </c>
      <c r="AA48" s="46"/>
      <c r="AB48" s="46"/>
    </row>
    <row r="49" spans="1:28" s="44" customFormat="1" x14ac:dyDescent="0.2">
      <c r="A49" s="7" t="s">
        <v>214</v>
      </c>
      <c r="B49" s="7" t="s">
        <v>2</v>
      </c>
      <c r="C49" s="7" t="s">
        <v>4</v>
      </c>
      <c r="D49" s="51" t="s">
        <v>356</v>
      </c>
      <c r="E49" s="51" t="s">
        <v>356</v>
      </c>
      <c r="F49" s="51" t="s">
        <v>356</v>
      </c>
      <c r="G49" s="51" t="s">
        <v>356</v>
      </c>
      <c r="H49" s="51" t="s">
        <v>356</v>
      </c>
      <c r="I49" s="51" t="s">
        <v>356</v>
      </c>
      <c r="J49" s="51" t="s">
        <v>356</v>
      </c>
      <c r="K49" s="51" t="s">
        <v>356</v>
      </c>
      <c r="L49" s="51" t="s">
        <v>356</v>
      </c>
      <c r="M49" s="51" t="s">
        <v>356</v>
      </c>
      <c r="N49" s="51" t="s">
        <v>356</v>
      </c>
      <c r="O49" s="51" t="s">
        <v>356</v>
      </c>
      <c r="P49" s="51" t="s">
        <v>356</v>
      </c>
      <c r="Q49" s="51" t="s">
        <v>356</v>
      </c>
      <c r="R49" s="51" t="s">
        <v>356</v>
      </c>
      <c r="S49" s="51" t="s">
        <v>356</v>
      </c>
      <c r="T49" s="51" t="s">
        <v>356</v>
      </c>
      <c r="U49" s="74"/>
      <c r="V49" s="51" t="s">
        <v>356</v>
      </c>
      <c r="W49" s="51" t="s">
        <v>356</v>
      </c>
      <c r="X49" s="51" t="s">
        <v>356</v>
      </c>
      <c r="Y49" s="51" t="s">
        <v>356</v>
      </c>
      <c r="Z49" s="51" t="s">
        <v>356</v>
      </c>
      <c r="AA49" s="46"/>
      <c r="AB49" s="46"/>
    </row>
    <row r="50" spans="1:28" s="58" customFormat="1" x14ac:dyDescent="0.2">
      <c r="A50" s="7" t="s">
        <v>215</v>
      </c>
      <c r="B50" s="7" t="s">
        <v>54</v>
      </c>
      <c r="C50" s="7" t="s">
        <v>38</v>
      </c>
      <c r="D50" s="14" t="s">
        <v>1533</v>
      </c>
      <c r="E50" s="14" t="s">
        <v>1533</v>
      </c>
      <c r="F50" s="14" t="s">
        <v>1533</v>
      </c>
      <c r="G50" s="14" t="s">
        <v>1533</v>
      </c>
      <c r="H50" s="14" t="s">
        <v>1533</v>
      </c>
      <c r="I50" s="14" t="s">
        <v>1533</v>
      </c>
      <c r="J50" s="14" t="s">
        <v>1533</v>
      </c>
      <c r="K50" s="14" t="s">
        <v>1533</v>
      </c>
      <c r="L50" s="14" t="s">
        <v>1533</v>
      </c>
      <c r="M50" s="14" t="s">
        <v>1533</v>
      </c>
      <c r="N50" s="14" t="s">
        <v>1534</v>
      </c>
      <c r="O50" s="14" t="s">
        <v>1534</v>
      </c>
      <c r="P50" s="14" t="s">
        <v>1534</v>
      </c>
      <c r="Q50" s="14" t="s">
        <v>1534</v>
      </c>
      <c r="R50" s="14" t="s">
        <v>1534</v>
      </c>
      <c r="S50" s="14" t="s">
        <v>1535</v>
      </c>
      <c r="T50" s="14" t="s">
        <v>1535</v>
      </c>
      <c r="U50" s="78" t="s">
        <v>1535</v>
      </c>
      <c r="V50" s="14" t="s">
        <v>1535</v>
      </c>
      <c r="W50" s="14" t="s">
        <v>1535</v>
      </c>
      <c r="X50" s="14" t="s">
        <v>1536</v>
      </c>
      <c r="Y50" s="14" t="s">
        <v>1536</v>
      </c>
      <c r="Z50" s="14" t="s">
        <v>1535</v>
      </c>
      <c r="AA50" s="57"/>
      <c r="AB50" s="57"/>
    </row>
    <row r="51" spans="1:28" s="44" customFormat="1" ht="42" hidden="1" x14ac:dyDescent="0.2">
      <c r="A51" s="11" t="s">
        <v>202</v>
      </c>
      <c r="B51" s="10" t="s">
        <v>39</v>
      </c>
      <c r="C51" s="7" t="s">
        <v>4</v>
      </c>
      <c r="D51" s="52" t="s">
        <v>364</v>
      </c>
      <c r="E51" s="52" t="s">
        <v>364</v>
      </c>
      <c r="F51" s="52" t="s">
        <v>364</v>
      </c>
      <c r="G51" s="52" t="s">
        <v>364</v>
      </c>
      <c r="H51" s="52" t="s">
        <v>364</v>
      </c>
      <c r="I51" s="52" t="s">
        <v>364</v>
      </c>
      <c r="J51" s="52" t="s">
        <v>364</v>
      </c>
      <c r="K51" s="52" t="s">
        <v>364</v>
      </c>
      <c r="L51" s="52" t="s">
        <v>364</v>
      </c>
      <c r="M51" s="52" t="s">
        <v>364</v>
      </c>
      <c r="N51" s="52" t="s">
        <v>364</v>
      </c>
      <c r="O51" s="52" t="s">
        <v>364</v>
      </c>
      <c r="P51" s="52" t="s">
        <v>364</v>
      </c>
      <c r="Q51" s="52" t="s">
        <v>364</v>
      </c>
      <c r="R51" s="52" t="s">
        <v>364</v>
      </c>
      <c r="S51" s="52" t="s">
        <v>364</v>
      </c>
      <c r="T51" s="52" t="s">
        <v>364</v>
      </c>
      <c r="U51" s="76"/>
      <c r="V51" s="52" t="s">
        <v>364</v>
      </c>
      <c r="W51" s="52" t="s">
        <v>364</v>
      </c>
      <c r="X51" s="52" t="s">
        <v>364</v>
      </c>
      <c r="Y51" s="52" t="s">
        <v>364</v>
      </c>
      <c r="Z51" s="52" t="s">
        <v>364</v>
      </c>
      <c r="AA51" s="46"/>
      <c r="AB51" s="46"/>
    </row>
    <row r="52" spans="1:28" s="44" customFormat="1" hidden="1" x14ac:dyDescent="0.2">
      <c r="A52" s="5" t="s">
        <v>203</v>
      </c>
      <c r="B52" s="7" t="s">
        <v>51</v>
      </c>
      <c r="C52" s="7" t="s">
        <v>38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74"/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46">
        <v>0</v>
      </c>
      <c r="AB52" s="46">
        <v>0</v>
      </c>
    </row>
    <row r="53" spans="1:28" s="44" customFormat="1" ht="154" hidden="1" x14ac:dyDescent="0.2">
      <c r="A53" s="10" t="s">
        <v>226</v>
      </c>
      <c r="B53" s="10" t="s">
        <v>549</v>
      </c>
      <c r="C53" s="7" t="s">
        <v>4</v>
      </c>
      <c r="D53" s="16" t="s">
        <v>614</v>
      </c>
      <c r="E53" s="16" t="s">
        <v>614</v>
      </c>
      <c r="F53" s="16" t="s">
        <v>614</v>
      </c>
      <c r="G53" s="16" t="s">
        <v>614</v>
      </c>
      <c r="H53" s="16" t="s">
        <v>614</v>
      </c>
      <c r="I53" s="16" t="s">
        <v>614</v>
      </c>
      <c r="J53" s="16" t="s">
        <v>614</v>
      </c>
      <c r="K53" s="16" t="s">
        <v>614</v>
      </c>
      <c r="L53" s="16" t="s">
        <v>614</v>
      </c>
      <c r="M53" s="16" t="s">
        <v>614</v>
      </c>
      <c r="N53" s="16" t="s">
        <v>614</v>
      </c>
      <c r="O53" s="16" t="s">
        <v>614</v>
      </c>
      <c r="P53" s="16" t="s">
        <v>614</v>
      </c>
      <c r="Q53" s="16" t="s">
        <v>614</v>
      </c>
      <c r="R53" s="16" t="s">
        <v>614</v>
      </c>
      <c r="S53" s="16" t="s">
        <v>614</v>
      </c>
      <c r="T53" s="16" t="s">
        <v>614</v>
      </c>
      <c r="U53" s="77"/>
      <c r="V53" s="16" t="s">
        <v>614</v>
      </c>
      <c r="W53" s="16" t="s">
        <v>614</v>
      </c>
      <c r="X53" s="16" t="s">
        <v>614</v>
      </c>
      <c r="Y53" s="16" t="s">
        <v>614</v>
      </c>
      <c r="Z53" s="16" t="s">
        <v>614</v>
      </c>
      <c r="AA53" s="46"/>
      <c r="AB53" s="46"/>
    </row>
    <row r="54" spans="1:28" s="44" customFormat="1" ht="28" hidden="1" x14ac:dyDescent="0.2">
      <c r="A54" s="7" t="s">
        <v>227</v>
      </c>
      <c r="B54" s="7" t="s">
        <v>53</v>
      </c>
      <c r="C54" s="7" t="s">
        <v>4</v>
      </c>
      <c r="D54" s="16" t="s">
        <v>360</v>
      </c>
      <c r="E54" s="16" t="s">
        <v>360</v>
      </c>
      <c r="F54" s="16" t="s">
        <v>360</v>
      </c>
      <c r="G54" s="16" t="s">
        <v>360</v>
      </c>
      <c r="H54" s="16" t="s">
        <v>360</v>
      </c>
      <c r="I54" s="16" t="s">
        <v>360</v>
      </c>
      <c r="J54" s="16" t="s">
        <v>360</v>
      </c>
      <c r="K54" s="16" t="s">
        <v>360</v>
      </c>
      <c r="L54" s="16" t="s">
        <v>360</v>
      </c>
      <c r="M54" s="16" t="s">
        <v>360</v>
      </c>
      <c r="N54" s="16" t="s">
        <v>360</v>
      </c>
      <c r="O54" s="16" t="s">
        <v>360</v>
      </c>
      <c r="P54" s="16" t="s">
        <v>360</v>
      </c>
      <c r="Q54" s="16" t="s">
        <v>360</v>
      </c>
      <c r="R54" s="16" t="s">
        <v>360</v>
      </c>
      <c r="S54" s="16" t="s">
        <v>360</v>
      </c>
      <c r="T54" s="16" t="s">
        <v>360</v>
      </c>
      <c r="U54" s="77"/>
      <c r="V54" s="16" t="s">
        <v>360</v>
      </c>
      <c r="W54" s="16" t="s">
        <v>360</v>
      </c>
      <c r="X54" s="16" t="s">
        <v>360</v>
      </c>
      <c r="Y54" s="16" t="s">
        <v>360</v>
      </c>
      <c r="Z54" s="16" t="s">
        <v>360</v>
      </c>
      <c r="AA54" s="46"/>
      <c r="AB54" s="46"/>
    </row>
    <row r="55" spans="1:28" s="44" customFormat="1" hidden="1" x14ac:dyDescent="0.2">
      <c r="A55" s="7" t="s">
        <v>228</v>
      </c>
      <c r="B55" s="7" t="s">
        <v>2</v>
      </c>
      <c r="C55" s="7" t="s">
        <v>4</v>
      </c>
      <c r="D55" s="51" t="s">
        <v>356</v>
      </c>
      <c r="E55" s="51" t="s">
        <v>356</v>
      </c>
      <c r="F55" s="51" t="s">
        <v>356</v>
      </c>
      <c r="G55" s="51" t="s">
        <v>356</v>
      </c>
      <c r="H55" s="51" t="s">
        <v>356</v>
      </c>
      <c r="I55" s="51" t="s">
        <v>356</v>
      </c>
      <c r="J55" s="51" t="s">
        <v>356</v>
      </c>
      <c r="K55" s="51" t="s">
        <v>356</v>
      </c>
      <c r="L55" s="51" t="s">
        <v>356</v>
      </c>
      <c r="M55" s="51" t="s">
        <v>356</v>
      </c>
      <c r="N55" s="51" t="s">
        <v>356</v>
      </c>
      <c r="O55" s="51" t="s">
        <v>356</v>
      </c>
      <c r="P55" s="51" t="s">
        <v>356</v>
      </c>
      <c r="Q55" s="51" t="s">
        <v>356</v>
      </c>
      <c r="R55" s="51" t="s">
        <v>356</v>
      </c>
      <c r="S55" s="51" t="s">
        <v>356</v>
      </c>
      <c r="T55" s="51" t="s">
        <v>356</v>
      </c>
      <c r="U55" s="74"/>
      <c r="V55" s="51" t="s">
        <v>356</v>
      </c>
      <c r="W55" s="51" t="s">
        <v>356</v>
      </c>
      <c r="X55" s="51" t="s">
        <v>356</v>
      </c>
      <c r="Y55" s="51" t="s">
        <v>356</v>
      </c>
      <c r="Z55" s="51" t="s">
        <v>356</v>
      </c>
      <c r="AA55" s="46"/>
      <c r="AB55" s="46"/>
    </row>
    <row r="56" spans="1:28" s="44" customFormat="1" hidden="1" x14ac:dyDescent="0.2">
      <c r="A56" s="7" t="s">
        <v>229</v>
      </c>
      <c r="B56" s="7" t="s">
        <v>54</v>
      </c>
      <c r="C56" s="7" t="s">
        <v>38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74"/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46"/>
      <c r="AB56" s="46"/>
    </row>
    <row r="57" spans="1:28" s="44" customFormat="1" ht="56" x14ac:dyDescent="0.2">
      <c r="A57" s="11" t="s">
        <v>202</v>
      </c>
      <c r="B57" s="10" t="s">
        <v>39</v>
      </c>
      <c r="C57" s="7" t="s">
        <v>4</v>
      </c>
      <c r="D57" s="52" t="s">
        <v>615</v>
      </c>
      <c r="E57" s="52" t="s">
        <v>615</v>
      </c>
      <c r="F57" s="52" t="s">
        <v>615</v>
      </c>
      <c r="G57" s="52" t="s">
        <v>615</v>
      </c>
      <c r="H57" s="52" t="s">
        <v>615</v>
      </c>
      <c r="I57" s="52" t="s">
        <v>615</v>
      </c>
      <c r="J57" s="52" t="s">
        <v>615</v>
      </c>
      <c r="K57" s="52" t="s">
        <v>615</v>
      </c>
      <c r="L57" s="52" t="s">
        <v>615</v>
      </c>
      <c r="M57" s="52" t="s">
        <v>615</v>
      </c>
      <c r="N57" s="52" t="s">
        <v>615</v>
      </c>
      <c r="O57" s="52" t="s">
        <v>615</v>
      </c>
      <c r="P57" s="52" t="s">
        <v>615</v>
      </c>
      <c r="Q57" s="52" t="s">
        <v>615</v>
      </c>
      <c r="R57" s="52" t="s">
        <v>615</v>
      </c>
      <c r="S57" s="52" t="s">
        <v>615</v>
      </c>
      <c r="T57" s="52" t="s">
        <v>615</v>
      </c>
      <c r="U57" s="76"/>
      <c r="V57" s="52" t="s">
        <v>615</v>
      </c>
      <c r="W57" s="52" t="s">
        <v>615</v>
      </c>
      <c r="X57" s="52" t="s">
        <v>615</v>
      </c>
      <c r="Y57" s="52" t="s">
        <v>615</v>
      </c>
      <c r="Z57" s="52" t="s">
        <v>615</v>
      </c>
      <c r="AA57" s="46"/>
      <c r="AB57" s="46"/>
    </row>
    <row r="58" spans="1:28" s="44" customFormat="1" x14ac:dyDescent="0.2">
      <c r="A58" s="5" t="s">
        <v>203</v>
      </c>
      <c r="B58" s="7" t="s">
        <v>51</v>
      </c>
      <c r="C58" s="7" t="s">
        <v>38</v>
      </c>
      <c r="D58" s="51" t="s">
        <v>616</v>
      </c>
      <c r="E58" s="51" t="s">
        <v>617</v>
      </c>
      <c r="F58" s="51" t="s">
        <v>618</v>
      </c>
      <c r="G58" s="51" t="s">
        <v>619</v>
      </c>
      <c r="H58" s="51" t="s">
        <v>620</v>
      </c>
      <c r="I58" s="51" t="s">
        <v>621</v>
      </c>
      <c r="J58" s="51" t="s">
        <v>622</v>
      </c>
      <c r="K58" s="51" t="s">
        <v>623</v>
      </c>
      <c r="L58" s="51" t="s">
        <v>624</v>
      </c>
      <c r="M58" s="51" t="s">
        <v>625</v>
      </c>
      <c r="N58" s="51" t="s">
        <v>626</v>
      </c>
      <c r="O58" s="51" t="s">
        <v>627</v>
      </c>
      <c r="P58" s="51" t="s">
        <v>628</v>
      </c>
      <c r="Q58" s="51" t="s">
        <v>629</v>
      </c>
      <c r="R58" s="51" t="s">
        <v>630</v>
      </c>
      <c r="S58" s="51" t="s">
        <v>631</v>
      </c>
      <c r="T58" s="51" t="s">
        <v>632</v>
      </c>
      <c r="U58" s="74">
        <v>0</v>
      </c>
      <c r="V58" s="51" t="s">
        <v>633</v>
      </c>
      <c r="W58" s="51" t="s">
        <v>634</v>
      </c>
      <c r="X58" s="51" t="s">
        <v>635</v>
      </c>
      <c r="Y58" s="51" t="s">
        <v>636</v>
      </c>
      <c r="Z58" s="51" t="s">
        <v>637</v>
      </c>
      <c r="AA58" s="46" t="s">
        <v>638</v>
      </c>
      <c r="AB58" s="46" t="s">
        <v>639</v>
      </c>
    </row>
    <row r="59" spans="1:28" s="44" customFormat="1" ht="70" x14ac:dyDescent="0.2">
      <c r="A59" s="10" t="s">
        <v>230</v>
      </c>
      <c r="B59" s="10" t="s">
        <v>549</v>
      </c>
      <c r="C59" s="7" t="s">
        <v>4</v>
      </c>
      <c r="D59" s="16" t="s">
        <v>640</v>
      </c>
      <c r="E59" s="16" t="s">
        <v>640</v>
      </c>
      <c r="F59" s="16" t="s">
        <v>640</v>
      </c>
      <c r="G59" s="16" t="s">
        <v>640</v>
      </c>
      <c r="H59" s="16" t="s">
        <v>640</v>
      </c>
      <c r="I59" s="16" t="s">
        <v>640</v>
      </c>
      <c r="J59" s="16" t="s">
        <v>640</v>
      </c>
      <c r="K59" s="16" t="s">
        <v>640</v>
      </c>
      <c r="L59" s="16" t="s">
        <v>640</v>
      </c>
      <c r="M59" s="16" t="s">
        <v>640</v>
      </c>
      <c r="N59" s="16" t="s">
        <v>640</v>
      </c>
      <c r="O59" s="16" t="s">
        <v>640</v>
      </c>
      <c r="P59" s="16" t="s">
        <v>640</v>
      </c>
      <c r="Q59" s="16" t="s">
        <v>640</v>
      </c>
      <c r="R59" s="16" t="s">
        <v>640</v>
      </c>
      <c r="S59" s="16" t="s">
        <v>640</v>
      </c>
      <c r="T59" s="16" t="s">
        <v>640</v>
      </c>
      <c r="U59" s="77"/>
      <c r="V59" s="16" t="s">
        <v>640</v>
      </c>
      <c r="W59" s="16" t="s">
        <v>640</v>
      </c>
      <c r="X59" s="16" t="s">
        <v>640</v>
      </c>
      <c r="Y59" s="16" t="s">
        <v>640</v>
      </c>
      <c r="Z59" s="16" t="s">
        <v>640</v>
      </c>
      <c r="AA59" s="46"/>
      <c r="AB59" s="46"/>
    </row>
    <row r="60" spans="1:28" s="44" customFormat="1" ht="28" x14ac:dyDescent="0.2">
      <c r="A60" s="7" t="s">
        <v>231</v>
      </c>
      <c r="B60" s="7" t="s">
        <v>53</v>
      </c>
      <c r="C60" s="7" t="s">
        <v>4</v>
      </c>
      <c r="D60" s="16" t="s">
        <v>355</v>
      </c>
      <c r="E60" s="16" t="s">
        <v>355</v>
      </c>
      <c r="F60" s="16" t="s">
        <v>355</v>
      </c>
      <c r="G60" s="16" t="s">
        <v>355</v>
      </c>
      <c r="H60" s="16" t="s">
        <v>355</v>
      </c>
      <c r="I60" s="16" t="s">
        <v>355</v>
      </c>
      <c r="J60" s="16" t="s">
        <v>355</v>
      </c>
      <c r="K60" s="16" t="s">
        <v>355</v>
      </c>
      <c r="L60" s="16" t="s">
        <v>355</v>
      </c>
      <c r="M60" s="16" t="s">
        <v>355</v>
      </c>
      <c r="N60" s="16" t="s">
        <v>355</v>
      </c>
      <c r="O60" s="16" t="s">
        <v>355</v>
      </c>
      <c r="P60" s="16" t="s">
        <v>355</v>
      </c>
      <c r="Q60" s="16" t="s">
        <v>355</v>
      </c>
      <c r="R60" s="16" t="s">
        <v>355</v>
      </c>
      <c r="S60" s="16" t="s">
        <v>355</v>
      </c>
      <c r="T60" s="16" t="s">
        <v>355</v>
      </c>
      <c r="U60" s="77"/>
      <c r="V60" s="16" t="s">
        <v>355</v>
      </c>
      <c r="W60" s="16" t="s">
        <v>355</v>
      </c>
      <c r="X60" s="16" t="s">
        <v>355</v>
      </c>
      <c r="Y60" s="16" t="s">
        <v>355</v>
      </c>
      <c r="Z60" s="16" t="s">
        <v>355</v>
      </c>
      <c r="AA60" s="46"/>
      <c r="AB60" s="46"/>
    </row>
    <row r="61" spans="1:28" s="44" customFormat="1" x14ac:dyDescent="0.2">
      <c r="A61" s="7" t="s">
        <v>232</v>
      </c>
      <c r="B61" s="7" t="s">
        <v>2</v>
      </c>
      <c r="C61" s="7" t="s">
        <v>4</v>
      </c>
      <c r="D61" s="51" t="s">
        <v>356</v>
      </c>
      <c r="E61" s="51" t="s">
        <v>356</v>
      </c>
      <c r="F61" s="51" t="s">
        <v>356</v>
      </c>
      <c r="G61" s="51" t="s">
        <v>356</v>
      </c>
      <c r="H61" s="51" t="s">
        <v>356</v>
      </c>
      <c r="I61" s="51" t="s">
        <v>356</v>
      </c>
      <c r="J61" s="51" t="s">
        <v>356</v>
      </c>
      <c r="K61" s="51" t="s">
        <v>356</v>
      </c>
      <c r="L61" s="51" t="s">
        <v>356</v>
      </c>
      <c r="M61" s="51" t="s">
        <v>356</v>
      </c>
      <c r="N61" s="51" t="s">
        <v>356</v>
      </c>
      <c r="O61" s="51" t="s">
        <v>356</v>
      </c>
      <c r="P61" s="51" t="s">
        <v>356</v>
      </c>
      <c r="Q61" s="51" t="s">
        <v>356</v>
      </c>
      <c r="R61" s="51" t="s">
        <v>356</v>
      </c>
      <c r="S61" s="51" t="s">
        <v>356</v>
      </c>
      <c r="T61" s="51" t="s">
        <v>356</v>
      </c>
      <c r="U61" s="74"/>
      <c r="V61" s="51" t="s">
        <v>356</v>
      </c>
      <c r="W61" s="51" t="s">
        <v>356</v>
      </c>
      <c r="X61" s="51" t="s">
        <v>356</v>
      </c>
      <c r="Y61" s="51" t="s">
        <v>356</v>
      </c>
      <c r="Z61" s="51" t="s">
        <v>356</v>
      </c>
      <c r="AA61" s="46"/>
      <c r="AB61" s="46"/>
    </row>
    <row r="62" spans="1:28" s="58" customFormat="1" x14ac:dyDescent="0.2">
      <c r="A62" s="7" t="s">
        <v>233</v>
      </c>
      <c r="B62" s="7" t="s">
        <v>54</v>
      </c>
      <c r="C62" s="7" t="s">
        <v>38</v>
      </c>
      <c r="D62" s="14" t="s">
        <v>1537</v>
      </c>
      <c r="E62" s="14" t="s">
        <v>1537</v>
      </c>
      <c r="F62" s="14" t="s">
        <v>1537</v>
      </c>
      <c r="G62" s="14" t="s">
        <v>1537</v>
      </c>
      <c r="H62" s="14" t="s">
        <v>1537</v>
      </c>
      <c r="I62" s="14" t="s">
        <v>1537</v>
      </c>
      <c r="J62" s="14" t="s">
        <v>1537</v>
      </c>
      <c r="K62" s="14" t="s">
        <v>1537</v>
      </c>
      <c r="L62" s="14" t="s">
        <v>1537</v>
      </c>
      <c r="M62" s="14" t="s">
        <v>1537</v>
      </c>
      <c r="N62" s="14" t="s">
        <v>1538</v>
      </c>
      <c r="O62" s="14" t="s">
        <v>1538</v>
      </c>
      <c r="P62" s="14" t="s">
        <v>1538</v>
      </c>
      <c r="Q62" s="14" t="s">
        <v>1538</v>
      </c>
      <c r="R62" s="14" t="s">
        <v>1538</v>
      </c>
      <c r="S62" s="14" t="s">
        <v>1537</v>
      </c>
      <c r="T62" s="14" t="s">
        <v>1537</v>
      </c>
      <c r="U62" s="78" t="s">
        <v>1537</v>
      </c>
      <c r="V62" s="14" t="s">
        <v>1537</v>
      </c>
      <c r="W62" s="14" t="s">
        <v>1537</v>
      </c>
      <c r="X62" s="14" t="s">
        <v>1539</v>
      </c>
      <c r="Y62" s="14" t="s">
        <v>1539</v>
      </c>
      <c r="Z62" s="14" t="s">
        <v>1537</v>
      </c>
      <c r="AA62" s="57"/>
      <c r="AB62" s="57"/>
    </row>
    <row r="63" spans="1:28" s="44" customFormat="1" ht="126" x14ac:dyDescent="0.2">
      <c r="A63" s="11" t="s">
        <v>202</v>
      </c>
      <c r="B63" s="10" t="s">
        <v>39</v>
      </c>
      <c r="C63" s="7" t="s">
        <v>4</v>
      </c>
      <c r="D63" s="52" t="s">
        <v>641</v>
      </c>
      <c r="E63" s="52" t="s">
        <v>641</v>
      </c>
      <c r="F63" s="52" t="s">
        <v>641</v>
      </c>
      <c r="G63" s="52" t="s">
        <v>641</v>
      </c>
      <c r="H63" s="52" t="s">
        <v>641</v>
      </c>
      <c r="I63" s="52" t="s">
        <v>641</v>
      </c>
      <c r="J63" s="52" t="s">
        <v>641</v>
      </c>
      <c r="K63" s="52" t="s">
        <v>641</v>
      </c>
      <c r="L63" s="52" t="s">
        <v>641</v>
      </c>
      <c r="M63" s="52" t="s">
        <v>641</v>
      </c>
      <c r="N63" s="52" t="s">
        <v>641</v>
      </c>
      <c r="O63" s="52" t="s">
        <v>641</v>
      </c>
      <c r="P63" s="52" t="s">
        <v>641</v>
      </c>
      <c r="Q63" s="52" t="s">
        <v>641</v>
      </c>
      <c r="R63" s="52" t="s">
        <v>641</v>
      </c>
      <c r="S63" s="52" t="s">
        <v>641</v>
      </c>
      <c r="T63" s="52" t="s">
        <v>641</v>
      </c>
      <c r="U63" s="76"/>
      <c r="V63" s="52" t="s">
        <v>641</v>
      </c>
      <c r="W63" s="52" t="s">
        <v>641</v>
      </c>
      <c r="X63" s="52" t="s">
        <v>641</v>
      </c>
      <c r="Y63" s="52" t="s">
        <v>641</v>
      </c>
      <c r="Z63" s="52" t="s">
        <v>641</v>
      </c>
      <c r="AA63" s="46"/>
      <c r="AB63" s="46"/>
    </row>
    <row r="64" spans="1:28" s="44" customFormat="1" x14ac:dyDescent="0.2">
      <c r="A64" s="5" t="s">
        <v>203</v>
      </c>
      <c r="B64" s="7" t="s">
        <v>51</v>
      </c>
      <c r="C64" s="7" t="s">
        <v>38</v>
      </c>
      <c r="D64" s="51" t="s">
        <v>642</v>
      </c>
      <c r="E64" s="51" t="s">
        <v>643</v>
      </c>
      <c r="F64" s="51" t="s">
        <v>644</v>
      </c>
      <c r="G64" s="51" t="s">
        <v>645</v>
      </c>
      <c r="H64" s="51" t="s">
        <v>646</v>
      </c>
      <c r="I64" s="51" t="s">
        <v>647</v>
      </c>
      <c r="J64" s="51" t="s">
        <v>648</v>
      </c>
      <c r="K64" s="51" t="s">
        <v>649</v>
      </c>
      <c r="L64" s="51" t="s">
        <v>650</v>
      </c>
      <c r="M64" s="51" t="s">
        <v>651</v>
      </c>
      <c r="N64" s="51" t="s">
        <v>652</v>
      </c>
      <c r="O64" s="51" t="s">
        <v>653</v>
      </c>
      <c r="P64" s="51" t="s">
        <v>654</v>
      </c>
      <c r="Q64" s="51" t="s">
        <v>655</v>
      </c>
      <c r="R64" s="51" t="s">
        <v>656</v>
      </c>
      <c r="S64" s="51" t="s">
        <v>657</v>
      </c>
      <c r="T64" s="51" t="s">
        <v>658</v>
      </c>
      <c r="U64" s="74">
        <v>0</v>
      </c>
      <c r="V64" s="51" t="s">
        <v>659</v>
      </c>
      <c r="W64" s="51" t="s">
        <v>660</v>
      </c>
      <c r="X64" s="51" t="s">
        <v>661</v>
      </c>
      <c r="Y64" s="51" t="s">
        <v>662</v>
      </c>
      <c r="Z64" s="51" t="s">
        <v>663</v>
      </c>
      <c r="AA64" s="46" t="s">
        <v>664</v>
      </c>
      <c r="AB64" s="46" t="s">
        <v>665</v>
      </c>
    </row>
    <row r="65" spans="1:28" s="44" customFormat="1" ht="126" x14ac:dyDescent="0.2">
      <c r="A65" s="10" t="s">
        <v>234</v>
      </c>
      <c r="B65" s="10" t="s">
        <v>549</v>
      </c>
      <c r="C65" s="7" t="s">
        <v>4</v>
      </c>
      <c r="D65" s="16" t="s">
        <v>666</v>
      </c>
      <c r="E65" s="16" t="s">
        <v>666</v>
      </c>
      <c r="F65" s="16" t="s">
        <v>666</v>
      </c>
      <c r="G65" s="16" t="s">
        <v>666</v>
      </c>
      <c r="H65" s="16" t="s">
        <v>666</v>
      </c>
      <c r="I65" s="16" t="s">
        <v>666</v>
      </c>
      <c r="J65" s="16" t="s">
        <v>666</v>
      </c>
      <c r="K65" s="16" t="s">
        <v>666</v>
      </c>
      <c r="L65" s="16" t="s">
        <v>666</v>
      </c>
      <c r="M65" s="16" t="s">
        <v>666</v>
      </c>
      <c r="N65" s="16" t="s">
        <v>666</v>
      </c>
      <c r="O65" s="16" t="s">
        <v>666</v>
      </c>
      <c r="P65" s="16" t="s">
        <v>666</v>
      </c>
      <c r="Q65" s="16" t="s">
        <v>666</v>
      </c>
      <c r="R65" s="16" t="s">
        <v>666</v>
      </c>
      <c r="S65" s="16" t="s">
        <v>666</v>
      </c>
      <c r="T65" s="16" t="s">
        <v>666</v>
      </c>
      <c r="U65" s="77"/>
      <c r="V65" s="16" t="s">
        <v>666</v>
      </c>
      <c r="W65" s="16" t="s">
        <v>666</v>
      </c>
      <c r="X65" s="16" t="s">
        <v>666</v>
      </c>
      <c r="Y65" s="16" t="s">
        <v>666</v>
      </c>
      <c r="Z65" s="16" t="s">
        <v>666</v>
      </c>
      <c r="AA65" s="46"/>
      <c r="AB65" s="46"/>
    </row>
    <row r="66" spans="1:28" s="44" customFormat="1" ht="28" x14ac:dyDescent="0.2">
      <c r="A66" s="7" t="s">
        <v>235</v>
      </c>
      <c r="B66" s="7" t="s">
        <v>53</v>
      </c>
      <c r="C66" s="7" t="s">
        <v>4</v>
      </c>
      <c r="D66" s="16" t="s">
        <v>360</v>
      </c>
      <c r="E66" s="16" t="s">
        <v>360</v>
      </c>
      <c r="F66" s="16" t="s">
        <v>360</v>
      </c>
      <c r="G66" s="16" t="s">
        <v>360</v>
      </c>
      <c r="H66" s="16" t="s">
        <v>360</v>
      </c>
      <c r="I66" s="16" t="s">
        <v>360</v>
      </c>
      <c r="J66" s="16" t="s">
        <v>360</v>
      </c>
      <c r="K66" s="16" t="s">
        <v>360</v>
      </c>
      <c r="L66" s="16" t="s">
        <v>360</v>
      </c>
      <c r="M66" s="16" t="s">
        <v>360</v>
      </c>
      <c r="N66" s="16" t="s">
        <v>360</v>
      </c>
      <c r="O66" s="16" t="s">
        <v>360</v>
      </c>
      <c r="P66" s="16" t="s">
        <v>360</v>
      </c>
      <c r="Q66" s="16" t="s">
        <v>360</v>
      </c>
      <c r="R66" s="16" t="s">
        <v>360</v>
      </c>
      <c r="S66" s="16" t="s">
        <v>360</v>
      </c>
      <c r="T66" s="16" t="s">
        <v>360</v>
      </c>
      <c r="U66" s="77"/>
      <c r="V66" s="16" t="s">
        <v>360</v>
      </c>
      <c r="W66" s="16" t="s">
        <v>360</v>
      </c>
      <c r="X66" s="16" t="s">
        <v>360</v>
      </c>
      <c r="Y66" s="16" t="s">
        <v>360</v>
      </c>
      <c r="Z66" s="16" t="s">
        <v>360</v>
      </c>
      <c r="AA66" s="46"/>
      <c r="AB66" s="46"/>
    </row>
    <row r="67" spans="1:28" s="44" customFormat="1" x14ac:dyDescent="0.2">
      <c r="A67" s="7" t="s">
        <v>236</v>
      </c>
      <c r="B67" s="7" t="s">
        <v>2</v>
      </c>
      <c r="C67" s="7" t="s">
        <v>4</v>
      </c>
      <c r="D67" s="51" t="s">
        <v>356</v>
      </c>
      <c r="E67" s="51" t="s">
        <v>356</v>
      </c>
      <c r="F67" s="51" t="s">
        <v>356</v>
      </c>
      <c r="G67" s="51" t="s">
        <v>356</v>
      </c>
      <c r="H67" s="51" t="s">
        <v>356</v>
      </c>
      <c r="I67" s="51" t="s">
        <v>356</v>
      </c>
      <c r="J67" s="51" t="s">
        <v>356</v>
      </c>
      <c r="K67" s="51" t="s">
        <v>356</v>
      </c>
      <c r="L67" s="51" t="s">
        <v>356</v>
      </c>
      <c r="M67" s="51" t="s">
        <v>356</v>
      </c>
      <c r="N67" s="51" t="s">
        <v>356</v>
      </c>
      <c r="O67" s="51" t="s">
        <v>356</v>
      </c>
      <c r="P67" s="51" t="s">
        <v>356</v>
      </c>
      <c r="Q67" s="51" t="s">
        <v>356</v>
      </c>
      <c r="R67" s="51" t="s">
        <v>356</v>
      </c>
      <c r="S67" s="51" t="s">
        <v>356</v>
      </c>
      <c r="T67" s="51" t="s">
        <v>356</v>
      </c>
      <c r="U67" s="74"/>
      <c r="V67" s="51" t="s">
        <v>356</v>
      </c>
      <c r="W67" s="51" t="s">
        <v>356</v>
      </c>
      <c r="X67" s="51" t="s">
        <v>356</v>
      </c>
      <c r="Y67" s="51" t="s">
        <v>356</v>
      </c>
      <c r="Z67" s="51" t="s">
        <v>356</v>
      </c>
      <c r="AA67" s="46"/>
      <c r="AB67" s="46"/>
    </row>
    <row r="68" spans="1:28" s="58" customFormat="1" x14ac:dyDescent="0.2">
      <c r="A68" s="7" t="s">
        <v>237</v>
      </c>
      <c r="B68" s="7" t="s">
        <v>54</v>
      </c>
      <c r="C68" s="7" t="s">
        <v>38</v>
      </c>
      <c r="D68" s="14" t="s">
        <v>1540</v>
      </c>
      <c r="E68" s="14" t="s">
        <v>1540</v>
      </c>
      <c r="F68" s="14" t="s">
        <v>1540</v>
      </c>
      <c r="G68" s="14" t="s">
        <v>1540</v>
      </c>
      <c r="H68" s="14" t="s">
        <v>1540</v>
      </c>
      <c r="I68" s="14" t="s">
        <v>1540</v>
      </c>
      <c r="J68" s="14" t="s">
        <v>1540</v>
      </c>
      <c r="K68" s="14" t="s">
        <v>1540</v>
      </c>
      <c r="L68" s="14" t="s">
        <v>1540</v>
      </c>
      <c r="M68" s="14" t="s">
        <v>1540</v>
      </c>
      <c r="N68" s="14" t="s">
        <v>1541</v>
      </c>
      <c r="O68" s="14" t="s">
        <v>1541</v>
      </c>
      <c r="P68" s="14" t="s">
        <v>1541</v>
      </c>
      <c r="Q68" s="14" t="s">
        <v>1541</v>
      </c>
      <c r="R68" s="14" t="s">
        <v>1541</v>
      </c>
      <c r="S68" s="14" t="s">
        <v>1540</v>
      </c>
      <c r="T68" s="14" t="s">
        <v>1540</v>
      </c>
      <c r="U68" s="78" t="s">
        <v>1540</v>
      </c>
      <c r="V68" s="14" t="s">
        <v>1540</v>
      </c>
      <c r="W68" s="14" t="s">
        <v>1540</v>
      </c>
      <c r="X68" s="14" t="s">
        <v>1542</v>
      </c>
      <c r="Y68" s="14" t="s">
        <v>1542</v>
      </c>
      <c r="Z68" s="14" t="s">
        <v>1540</v>
      </c>
      <c r="AA68" s="57"/>
      <c r="AB68" s="57"/>
    </row>
    <row r="69" spans="1:28" s="44" customFormat="1" ht="65.25" customHeight="1" x14ac:dyDescent="0.2">
      <c r="A69" s="11" t="s">
        <v>202</v>
      </c>
      <c r="B69" s="10" t="s">
        <v>39</v>
      </c>
      <c r="C69" s="7" t="s">
        <v>4</v>
      </c>
      <c r="D69" s="52" t="s">
        <v>370</v>
      </c>
      <c r="E69" s="52" t="s">
        <v>370</v>
      </c>
      <c r="F69" s="52" t="s">
        <v>370</v>
      </c>
      <c r="G69" s="52" t="s">
        <v>370</v>
      </c>
      <c r="H69" s="52" t="s">
        <v>370</v>
      </c>
      <c r="I69" s="52" t="s">
        <v>370</v>
      </c>
      <c r="J69" s="52" t="s">
        <v>370</v>
      </c>
      <c r="K69" s="52" t="s">
        <v>370</v>
      </c>
      <c r="L69" s="52" t="s">
        <v>370</v>
      </c>
      <c r="M69" s="52" t="s">
        <v>370</v>
      </c>
      <c r="N69" s="52" t="s">
        <v>370</v>
      </c>
      <c r="O69" s="52" t="s">
        <v>370</v>
      </c>
      <c r="P69" s="52" t="s">
        <v>370</v>
      </c>
      <c r="Q69" s="52" t="s">
        <v>370</v>
      </c>
      <c r="R69" s="52" t="s">
        <v>370</v>
      </c>
      <c r="S69" s="52" t="s">
        <v>370</v>
      </c>
      <c r="T69" s="52" t="s">
        <v>370</v>
      </c>
      <c r="U69" s="76"/>
      <c r="V69" s="52" t="s">
        <v>370</v>
      </c>
      <c r="W69" s="52" t="s">
        <v>370</v>
      </c>
      <c r="X69" s="52" t="s">
        <v>370</v>
      </c>
      <c r="Y69" s="52" t="s">
        <v>370</v>
      </c>
      <c r="Z69" s="52" t="s">
        <v>370</v>
      </c>
      <c r="AA69" s="46"/>
      <c r="AB69" s="46"/>
    </row>
    <row r="70" spans="1:28" s="44" customFormat="1" x14ac:dyDescent="0.2">
      <c r="A70" s="5" t="s">
        <v>203</v>
      </c>
      <c r="B70" s="7" t="s">
        <v>51</v>
      </c>
      <c r="C70" s="7" t="s">
        <v>38</v>
      </c>
      <c r="D70" s="51" t="s">
        <v>667</v>
      </c>
      <c r="E70" s="51" t="s">
        <v>668</v>
      </c>
      <c r="F70" s="51" t="s">
        <v>669</v>
      </c>
      <c r="G70" s="51" t="s">
        <v>404</v>
      </c>
      <c r="H70" s="51" t="s">
        <v>670</v>
      </c>
      <c r="I70" s="51" t="s">
        <v>671</v>
      </c>
      <c r="J70" s="51" t="s">
        <v>672</v>
      </c>
      <c r="K70" s="51" t="s">
        <v>673</v>
      </c>
      <c r="L70" s="51" t="s">
        <v>674</v>
      </c>
      <c r="M70" s="51" t="s">
        <v>675</v>
      </c>
      <c r="N70" s="51" t="s">
        <v>676</v>
      </c>
      <c r="O70" s="51" t="s">
        <v>677</v>
      </c>
      <c r="P70" s="51" t="s">
        <v>405</v>
      </c>
      <c r="Q70" s="51" t="s">
        <v>678</v>
      </c>
      <c r="R70" s="51" t="s">
        <v>679</v>
      </c>
      <c r="S70" s="51" t="s">
        <v>680</v>
      </c>
      <c r="T70" s="51" t="s">
        <v>681</v>
      </c>
      <c r="U70" s="74"/>
      <c r="V70" s="51" t="s">
        <v>682</v>
      </c>
      <c r="W70" s="51" t="s">
        <v>683</v>
      </c>
      <c r="X70" s="51" t="s">
        <v>684</v>
      </c>
      <c r="Y70" s="51" t="s">
        <v>685</v>
      </c>
      <c r="Z70" s="51" t="s">
        <v>686</v>
      </c>
      <c r="AA70" s="46" t="s">
        <v>687</v>
      </c>
      <c r="AB70" s="46" t="s">
        <v>688</v>
      </c>
    </row>
    <row r="71" spans="1:28" s="44" customFormat="1" ht="84" x14ac:dyDescent="0.2">
      <c r="A71" s="10" t="s">
        <v>238</v>
      </c>
      <c r="B71" s="10" t="s">
        <v>549</v>
      </c>
      <c r="C71" s="7" t="s">
        <v>4</v>
      </c>
      <c r="D71" s="16" t="s">
        <v>689</v>
      </c>
      <c r="E71" s="16" t="s">
        <v>689</v>
      </c>
      <c r="F71" s="16" t="s">
        <v>689</v>
      </c>
      <c r="G71" s="16" t="s">
        <v>689</v>
      </c>
      <c r="H71" s="16" t="s">
        <v>689</v>
      </c>
      <c r="I71" s="16" t="s">
        <v>689</v>
      </c>
      <c r="J71" s="16" t="s">
        <v>689</v>
      </c>
      <c r="K71" s="16" t="s">
        <v>689</v>
      </c>
      <c r="L71" s="16" t="s">
        <v>689</v>
      </c>
      <c r="M71" s="16" t="s">
        <v>689</v>
      </c>
      <c r="N71" s="16" t="s">
        <v>689</v>
      </c>
      <c r="O71" s="16" t="s">
        <v>689</v>
      </c>
      <c r="P71" s="16" t="s">
        <v>689</v>
      </c>
      <c r="Q71" s="16" t="s">
        <v>689</v>
      </c>
      <c r="R71" s="16" t="s">
        <v>689</v>
      </c>
      <c r="S71" s="16" t="s">
        <v>689</v>
      </c>
      <c r="T71" s="16" t="s">
        <v>689</v>
      </c>
      <c r="U71" s="77"/>
      <c r="V71" s="16" t="s">
        <v>689</v>
      </c>
      <c r="W71" s="16" t="s">
        <v>689</v>
      </c>
      <c r="X71" s="16" t="s">
        <v>689</v>
      </c>
      <c r="Y71" s="16" t="s">
        <v>689</v>
      </c>
      <c r="Z71" s="16" t="s">
        <v>689</v>
      </c>
      <c r="AA71" s="46"/>
      <c r="AB71" s="46"/>
    </row>
    <row r="72" spans="1:28" s="44" customFormat="1" ht="28" x14ac:dyDescent="0.2">
      <c r="A72" s="7" t="s">
        <v>239</v>
      </c>
      <c r="B72" s="7" t="s">
        <v>53</v>
      </c>
      <c r="C72" s="7" t="s">
        <v>4</v>
      </c>
      <c r="D72" s="16" t="s">
        <v>372</v>
      </c>
      <c r="E72" s="16" t="s">
        <v>372</v>
      </c>
      <c r="F72" s="16" t="s">
        <v>372</v>
      </c>
      <c r="G72" s="16" t="s">
        <v>372</v>
      </c>
      <c r="H72" s="16" t="s">
        <v>372</v>
      </c>
      <c r="I72" s="16" t="s">
        <v>372</v>
      </c>
      <c r="J72" s="16" t="s">
        <v>372</v>
      </c>
      <c r="K72" s="16" t="s">
        <v>372</v>
      </c>
      <c r="L72" s="16" t="s">
        <v>372</v>
      </c>
      <c r="M72" s="16" t="s">
        <v>372</v>
      </c>
      <c r="N72" s="16" t="s">
        <v>372</v>
      </c>
      <c r="O72" s="16" t="s">
        <v>372</v>
      </c>
      <c r="P72" s="16" t="s">
        <v>372</v>
      </c>
      <c r="Q72" s="16" t="s">
        <v>372</v>
      </c>
      <c r="R72" s="16" t="s">
        <v>372</v>
      </c>
      <c r="S72" s="16" t="s">
        <v>372</v>
      </c>
      <c r="T72" s="16" t="s">
        <v>372</v>
      </c>
      <c r="U72" s="77"/>
      <c r="V72" s="16" t="s">
        <v>372</v>
      </c>
      <c r="W72" s="16" t="s">
        <v>372</v>
      </c>
      <c r="X72" s="16" t="s">
        <v>372</v>
      </c>
      <c r="Y72" s="16" t="s">
        <v>372</v>
      </c>
      <c r="Z72" s="16" t="s">
        <v>372</v>
      </c>
      <c r="AA72" s="46"/>
      <c r="AB72" s="46"/>
    </row>
    <row r="73" spans="1:28" s="44" customFormat="1" x14ac:dyDescent="0.2">
      <c r="A73" s="7" t="s">
        <v>240</v>
      </c>
      <c r="B73" s="7" t="s">
        <v>2</v>
      </c>
      <c r="C73" s="7" t="s">
        <v>4</v>
      </c>
      <c r="D73" s="51" t="s">
        <v>356</v>
      </c>
      <c r="E73" s="51" t="s">
        <v>356</v>
      </c>
      <c r="F73" s="51" t="s">
        <v>356</v>
      </c>
      <c r="G73" s="51" t="s">
        <v>356</v>
      </c>
      <c r="H73" s="51" t="s">
        <v>356</v>
      </c>
      <c r="I73" s="51" t="s">
        <v>356</v>
      </c>
      <c r="J73" s="51" t="s">
        <v>356</v>
      </c>
      <c r="K73" s="51" t="s">
        <v>356</v>
      </c>
      <c r="L73" s="51" t="s">
        <v>356</v>
      </c>
      <c r="M73" s="51" t="s">
        <v>356</v>
      </c>
      <c r="N73" s="51" t="s">
        <v>356</v>
      </c>
      <c r="O73" s="51" t="s">
        <v>356</v>
      </c>
      <c r="P73" s="51" t="s">
        <v>356</v>
      </c>
      <c r="Q73" s="51" t="s">
        <v>356</v>
      </c>
      <c r="R73" s="51" t="s">
        <v>356</v>
      </c>
      <c r="S73" s="51" t="s">
        <v>356</v>
      </c>
      <c r="T73" s="51" t="s">
        <v>356</v>
      </c>
      <c r="U73" s="74"/>
      <c r="V73" s="51" t="s">
        <v>356</v>
      </c>
      <c r="W73" s="51" t="s">
        <v>356</v>
      </c>
      <c r="X73" s="51" t="s">
        <v>356</v>
      </c>
      <c r="Y73" s="51" t="s">
        <v>356</v>
      </c>
      <c r="Z73" s="51" t="s">
        <v>356</v>
      </c>
      <c r="AA73" s="46"/>
      <c r="AB73" s="46"/>
    </row>
    <row r="74" spans="1:28" s="58" customFormat="1" x14ac:dyDescent="0.2">
      <c r="A74" s="7" t="s">
        <v>241</v>
      </c>
      <c r="B74" s="7" t="s">
        <v>54</v>
      </c>
      <c r="C74" s="7" t="s">
        <v>38</v>
      </c>
      <c r="D74" s="14" t="s">
        <v>1543</v>
      </c>
      <c r="E74" s="14" t="s">
        <v>1543</v>
      </c>
      <c r="F74" s="14" t="s">
        <v>1543</v>
      </c>
      <c r="G74" s="14" t="s">
        <v>1543</v>
      </c>
      <c r="H74" s="14" t="s">
        <v>1543</v>
      </c>
      <c r="I74" s="14" t="s">
        <v>1543</v>
      </c>
      <c r="J74" s="14" t="s">
        <v>1543</v>
      </c>
      <c r="K74" s="14" t="s">
        <v>1543</v>
      </c>
      <c r="L74" s="14" t="s">
        <v>1543</v>
      </c>
      <c r="M74" s="14" t="s">
        <v>1543</v>
      </c>
      <c r="N74" s="14" t="s">
        <v>1544</v>
      </c>
      <c r="O74" s="14" t="s">
        <v>1544</v>
      </c>
      <c r="P74" s="14" t="s">
        <v>1544</v>
      </c>
      <c r="Q74" s="14" t="s">
        <v>1544</v>
      </c>
      <c r="R74" s="14" t="s">
        <v>1544</v>
      </c>
      <c r="S74" s="14" t="s">
        <v>1543</v>
      </c>
      <c r="T74" s="14" t="s">
        <v>1543</v>
      </c>
      <c r="U74" s="78" t="s">
        <v>1543</v>
      </c>
      <c r="V74" s="14" t="s">
        <v>1543</v>
      </c>
      <c r="W74" s="14" t="s">
        <v>1543</v>
      </c>
      <c r="X74" s="14" t="s">
        <v>1545</v>
      </c>
      <c r="Y74" s="14" t="s">
        <v>1545</v>
      </c>
      <c r="Z74" s="14" t="s">
        <v>1543</v>
      </c>
      <c r="AA74" s="57"/>
      <c r="AB74" s="57"/>
    </row>
    <row r="75" spans="1:28" s="44" customFormat="1" ht="30.75" customHeight="1" x14ac:dyDescent="0.2">
      <c r="A75" s="11" t="s">
        <v>202</v>
      </c>
      <c r="B75" s="10" t="s">
        <v>39</v>
      </c>
      <c r="C75" s="7" t="s">
        <v>4</v>
      </c>
      <c r="D75" s="52" t="s">
        <v>380</v>
      </c>
      <c r="E75" s="52" t="s">
        <v>380</v>
      </c>
      <c r="F75" s="52" t="s">
        <v>380</v>
      </c>
      <c r="G75" s="52" t="s">
        <v>380</v>
      </c>
      <c r="H75" s="52" t="s">
        <v>380</v>
      </c>
      <c r="I75" s="52" t="s">
        <v>380</v>
      </c>
      <c r="J75" s="52" t="s">
        <v>380</v>
      </c>
      <c r="K75" s="52" t="s">
        <v>380</v>
      </c>
      <c r="L75" s="52" t="s">
        <v>380</v>
      </c>
      <c r="M75" s="52" t="s">
        <v>380</v>
      </c>
      <c r="N75" s="52" t="s">
        <v>380</v>
      </c>
      <c r="O75" s="52" t="s">
        <v>380</v>
      </c>
      <c r="P75" s="52" t="s">
        <v>380</v>
      </c>
      <c r="Q75" s="52" t="s">
        <v>380</v>
      </c>
      <c r="R75" s="52" t="s">
        <v>380</v>
      </c>
      <c r="S75" s="52" t="s">
        <v>380</v>
      </c>
      <c r="T75" s="52" t="s">
        <v>380</v>
      </c>
      <c r="U75" s="76"/>
      <c r="V75" s="52" t="s">
        <v>380</v>
      </c>
      <c r="W75" s="52" t="s">
        <v>380</v>
      </c>
      <c r="X75" s="52" t="s">
        <v>380</v>
      </c>
      <c r="Y75" s="52" t="s">
        <v>380</v>
      </c>
      <c r="Z75" s="52" t="s">
        <v>380</v>
      </c>
      <c r="AA75" s="46"/>
      <c r="AB75" s="46"/>
    </row>
    <row r="76" spans="1:28" s="44" customFormat="1" x14ac:dyDescent="0.2">
      <c r="A76" s="5" t="s">
        <v>203</v>
      </c>
      <c r="B76" s="7" t="s">
        <v>51</v>
      </c>
      <c r="C76" s="7" t="s">
        <v>38</v>
      </c>
      <c r="D76" s="51" t="s">
        <v>690</v>
      </c>
      <c r="E76" s="51" t="s">
        <v>691</v>
      </c>
      <c r="F76" s="51" t="s">
        <v>692</v>
      </c>
      <c r="G76" s="51" t="s">
        <v>693</v>
      </c>
      <c r="H76" s="51" t="s">
        <v>694</v>
      </c>
      <c r="I76" s="51" t="s">
        <v>695</v>
      </c>
      <c r="J76" s="51" t="s">
        <v>696</v>
      </c>
      <c r="K76" s="51" t="s">
        <v>697</v>
      </c>
      <c r="L76" s="51" t="s">
        <v>698</v>
      </c>
      <c r="M76" s="51" t="s">
        <v>699</v>
      </c>
      <c r="N76" s="51" t="s">
        <v>700</v>
      </c>
      <c r="O76" s="51" t="s">
        <v>701</v>
      </c>
      <c r="P76" s="51" t="s">
        <v>702</v>
      </c>
      <c r="Q76" s="51" t="s">
        <v>703</v>
      </c>
      <c r="R76" s="51" t="s">
        <v>704</v>
      </c>
      <c r="S76" s="51" t="s">
        <v>705</v>
      </c>
      <c r="T76" s="51" t="s">
        <v>706</v>
      </c>
      <c r="U76" s="74" t="s">
        <v>545</v>
      </c>
      <c r="V76" s="51" t="s">
        <v>707</v>
      </c>
      <c r="W76" s="51" t="s">
        <v>708</v>
      </c>
      <c r="X76" s="51" t="s">
        <v>709</v>
      </c>
      <c r="Y76" s="51" t="s">
        <v>710</v>
      </c>
      <c r="Z76" s="51" t="s">
        <v>546</v>
      </c>
      <c r="AA76" s="46" t="s">
        <v>711</v>
      </c>
      <c r="AB76" s="46" t="s">
        <v>712</v>
      </c>
    </row>
    <row r="77" spans="1:28" s="44" customFormat="1" ht="41.25" customHeight="1" x14ac:dyDescent="0.2">
      <c r="A77" s="10" t="s">
        <v>242</v>
      </c>
      <c r="B77" s="10" t="s">
        <v>549</v>
      </c>
      <c r="C77" s="7" t="s">
        <v>4</v>
      </c>
      <c r="D77" s="16" t="s">
        <v>381</v>
      </c>
      <c r="E77" s="16" t="s">
        <v>381</v>
      </c>
      <c r="F77" s="16" t="s">
        <v>381</v>
      </c>
      <c r="G77" s="16" t="s">
        <v>381</v>
      </c>
      <c r="H77" s="16" t="s">
        <v>381</v>
      </c>
      <c r="I77" s="16" t="s">
        <v>381</v>
      </c>
      <c r="J77" s="16" t="s">
        <v>381</v>
      </c>
      <c r="K77" s="16" t="s">
        <v>381</v>
      </c>
      <c r="L77" s="16" t="s">
        <v>381</v>
      </c>
      <c r="M77" s="16" t="s">
        <v>381</v>
      </c>
      <c r="N77" s="16" t="s">
        <v>381</v>
      </c>
      <c r="O77" s="16" t="s">
        <v>381</v>
      </c>
      <c r="P77" s="16" t="s">
        <v>381</v>
      </c>
      <c r="Q77" s="16" t="s">
        <v>381</v>
      </c>
      <c r="R77" s="16" t="s">
        <v>381</v>
      </c>
      <c r="S77" s="16" t="s">
        <v>381</v>
      </c>
      <c r="T77" s="16" t="s">
        <v>381</v>
      </c>
      <c r="U77" s="77"/>
      <c r="V77" s="16" t="s">
        <v>381</v>
      </c>
      <c r="W77" s="16" t="s">
        <v>381</v>
      </c>
      <c r="X77" s="16" t="s">
        <v>381</v>
      </c>
      <c r="Y77" s="16" t="s">
        <v>381</v>
      </c>
      <c r="Z77" s="16" t="s">
        <v>381</v>
      </c>
      <c r="AA77" s="46"/>
      <c r="AB77" s="46"/>
    </row>
    <row r="78" spans="1:28" s="44" customFormat="1" ht="28" x14ac:dyDescent="0.2">
      <c r="A78" s="7" t="s">
        <v>243</v>
      </c>
      <c r="B78" s="7" t="s">
        <v>53</v>
      </c>
      <c r="C78" s="7" t="s">
        <v>4</v>
      </c>
      <c r="D78" s="16" t="s">
        <v>355</v>
      </c>
      <c r="E78" s="16" t="s">
        <v>355</v>
      </c>
      <c r="F78" s="16" t="s">
        <v>355</v>
      </c>
      <c r="G78" s="16" t="s">
        <v>355</v>
      </c>
      <c r="H78" s="16" t="s">
        <v>355</v>
      </c>
      <c r="I78" s="16" t="s">
        <v>355</v>
      </c>
      <c r="J78" s="16" t="s">
        <v>355</v>
      </c>
      <c r="K78" s="16" t="s">
        <v>355</v>
      </c>
      <c r="L78" s="16" t="s">
        <v>355</v>
      </c>
      <c r="M78" s="16" t="s">
        <v>355</v>
      </c>
      <c r="N78" s="16" t="s">
        <v>355</v>
      </c>
      <c r="O78" s="16" t="s">
        <v>355</v>
      </c>
      <c r="P78" s="16" t="s">
        <v>355</v>
      </c>
      <c r="Q78" s="16" t="s">
        <v>355</v>
      </c>
      <c r="R78" s="16" t="s">
        <v>355</v>
      </c>
      <c r="S78" s="16" t="s">
        <v>355</v>
      </c>
      <c r="T78" s="16" t="s">
        <v>355</v>
      </c>
      <c r="U78" s="77"/>
      <c r="V78" s="16" t="s">
        <v>355</v>
      </c>
      <c r="W78" s="16" t="s">
        <v>355</v>
      </c>
      <c r="X78" s="16" t="s">
        <v>355</v>
      </c>
      <c r="Y78" s="16" t="s">
        <v>355</v>
      </c>
      <c r="Z78" s="16" t="s">
        <v>355</v>
      </c>
      <c r="AA78" s="46"/>
      <c r="AB78" s="46"/>
    </row>
    <row r="79" spans="1:28" s="44" customFormat="1" x14ac:dyDescent="0.2">
      <c r="A79" s="7" t="s">
        <v>244</v>
      </c>
      <c r="B79" s="7" t="s">
        <v>2</v>
      </c>
      <c r="C79" s="7" t="s">
        <v>4</v>
      </c>
      <c r="D79" s="51" t="s">
        <v>356</v>
      </c>
      <c r="E79" s="51" t="s">
        <v>356</v>
      </c>
      <c r="F79" s="51" t="s">
        <v>356</v>
      </c>
      <c r="G79" s="51" t="s">
        <v>356</v>
      </c>
      <c r="H79" s="51" t="s">
        <v>356</v>
      </c>
      <c r="I79" s="51" t="s">
        <v>356</v>
      </c>
      <c r="J79" s="51" t="s">
        <v>356</v>
      </c>
      <c r="K79" s="51" t="s">
        <v>356</v>
      </c>
      <c r="L79" s="51" t="s">
        <v>356</v>
      </c>
      <c r="M79" s="51" t="s">
        <v>356</v>
      </c>
      <c r="N79" s="51" t="s">
        <v>356</v>
      </c>
      <c r="O79" s="51" t="s">
        <v>356</v>
      </c>
      <c r="P79" s="51" t="s">
        <v>356</v>
      </c>
      <c r="Q79" s="51" t="s">
        <v>356</v>
      </c>
      <c r="R79" s="51" t="s">
        <v>356</v>
      </c>
      <c r="S79" s="51" t="s">
        <v>356</v>
      </c>
      <c r="T79" s="51" t="s">
        <v>356</v>
      </c>
      <c r="U79" s="74"/>
      <c r="V79" s="51" t="s">
        <v>356</v>
      </c>
      <c r="W79" s="51" t="s">
        <v>356</v>
      </c>
      <c r="X79" s="51" t="s">
        <v>356</v>
      </c>
      <c r="Y79" s="51" t="s">
        <v>356</v>
      </c>
      <c r="Z79" s="51" t="s">
        <v>356</v>
      </c>
      <c r="AA79" s="46"/>
      <c r="AB79" s="46"/>
    </row>
    <row r="80" spans="1:28" s="58" customFormat="1" x14ac:dyDescent="0.2">
      <c r="A80" s="7" t="s">
        <v>245</v>
      </c>
      <c r="B80" s="7" t="s">
        <v>54</v>
      </c>
      <c r="C80" s="7" t="s">
        <v>38</v>
      </c>
      <c r="D80" s="14" t="s">
        <v>1546</v>
      </c>
      <c r="E80" s="14" t="s">
        <v>1546</v>
      </c>
      <c r="F80" s="14" t="s">
        <v>1546</v>
      </c>
      <c r="G80" s="14" t="s">
        <v>1546</v>
      </c>
      <c r="H80" s="14" t="s">
        <v>1546</v>
      </c>
      <c r="I80" s="14" t="s">
        <v>1546</v>
      </c>
      <c r="J80" s="14" t="s">
        <v>1546</v>
      </c>
      <c r="K80" s="14" t="s">
        <v>1546</v>
      </c>
      <c r="L80" s="14" t="s">
        <v>1546</v>
      </c>
      <c r="M80" s="14" t="s">
        <v>1546</v>
      </c>
      <c r="N80" s="14" t="s">
        <v>1548</v>
      </c>
      <c r="O80" s="14" t="s">
        <v>1548</v>
      </c>
      <c r="P80" s="14" t="s">
        <v>1548</v>
      </c>
      <c r="Q80" s="14" t="s">
        <v>1548</v>
      </c>
      <c r="R80" s="14" t="s">
        <v>1548</v>
      </c>
      <c r="S80" s="14" t="s">
        <v>1546</v>
      </c>
      <c r="T80" s="14" t="s">
        <v>1546</v>
      </c>
      <c r="U80" s="78"/>
      <c r="V80" s="14" t="s">
        <v>1546</v>
      </c>
      <c r="W80" s="14" t="s">
        <v>1546</v>
      </c>
      <c r="X80" s="14" t="s">
        <v>1547</v>
      </c>
      <c r="Y80" s="14" t="s">
        <v>1547</v>
      </c>
      <c r="Z80" s="14" t="s">
        <v>1546</v>
      </c>
      <c r="AA80" s="57"/>
      <c r="AB80" s="57"/>
    </row>
    <row r="81" spans="1:28" s="44" customFormat="1" ht="28" x14ac:dyDescent="0.2">
      <c r="A81" s="11" t="s">
        <v>202</v>
      </c>
      <c r="B81" s="10" t="s">
        <v>39</v>
      </c>
      <c r="C81" s="7" t="s">
        <v>4</v>
      </c>
      <c r="D81" s="52" t="s">
        <v>373</v>
      </c>
      <c r="E81" s="52" t="s">
        <v>373</v>
      </c>
      <c r="F81" s="52" t="s">
        <v>373</v>
      </c>
      <c r="G81" s="52" t="s">
        <v>373</v>
      </c>
      <c r="H81" s="52" t="s">
        <v>373</v>
      </c>
      <c r="I81" s="52" t="s">
        <v>373</v>
      </c>
      <c r="J81" s="52" t="s">
        <v>373</v>
      </c>
      <c r="K81" s="52" t="s">
        <v>373</v>
      </c>
      <c r="L81" s="52" t="s">
        <v>373</v>
      </c>
      <c r="M81" s="52" t="s">
        <v>373</v>
      </c>
      <c r="N81" s="52" t="s">
        <v>373</v>
      </c>
      <c r="O81" s="52" t="s">
        <v>373</v>
      </c>
      <c r="P81" s="52" t="s">
        <v>373</v>
      </c>
      <c r="Q81" s="52" t="s">
        <v>373</v>
      </c>
      <c r="R81" s="52" t="s">
        <v>373</v>
      </c>
      <c r="S81" s="52" t="s">
        <v>373</v>
      </c>
      <c r="T81" s="52" t="s">
        <v>373</v>
      </c>
      <c r="U81" s="76"/>
      <c r="V81" s="52" t="s">
        <v>373</v>
      </c>
      <c r="W81" s="52" t="s">
        <v>373</v>
      </c>
      <c r="X81" s="52" t="s">
        <v>373</v>
      </c>
      <c r="Y81" s="52" t="s">
        <v>373</v>
      </c>
      <c r="Z81" s="52" t="s">
        <v>373</v>
      </c>
      <c r="AA81" s="46"/>
      <c r="AB81" s="46"/>
    </row>
    <row r="82" spans="1:28" s="44" customFormat="1" x14ac:dyDescent="0.2">
      <c r="A82" s="5" t="s">
        <v>203</v>
      </c>
      <c r="B82" s="7" t="s">
        <v>51</v>
      </c>
      <c r="C82" s="7" t="s">
        <v>38</v>
      </c>
      <c r="D82" s="51" t="s">
        <v>713</v>
      </c>
      <c r="E82" s="51" t="s">
        <v>714</v>
      </c>
      <c r="F82" s="51" t="s">
        <v>715</v>
      </c>
      <c r="G82" s="51" t="s">
        <v>716</v>
      </c>
      <c r="H82" s="51" t="s">
        <v>717</v>
      </c>
      <c r="I82" s="51" t="s">
        <v>718</v>
      </c>
      <c r="J82" s="51" t="s">
        <v>719</v>
      </c>
      <c r="K82" s="51" t="s">
        <v>720</v>
      </c>
      <c r="L82" s="51" t="s">
        <v>721</v>
      </c>
      <c r="M82" s="51" t="s">
        <v>722</v>
      </c>
      <c r="N82" s="51" t="s">
        <v>723</v>
      </c>
      <c r="O82" s="51" t="s">
        <v>716</v>
      </c>
      <c r="P82" s="51" t="s">
        <v>716</v>
      </c>
      <c r="Q82" s="51" t="s">
        <v>724</v>
      </c>
      <c r="R82" s="51" t="s">
        <v>725</v>
      </c>
      <c r="S82" s="51" t="s">
        <v>726</v>
      </c>
      <c r="T82" s="51" t="s">
        <v>727</v>
      </c>
      <c r="U82" s="74"/>
      <c r="V82" s="51" t="s">
        <v>728</v>
      </c>
      <c r="W82" s="51" t="s">
        <v>729</v>
      </c>
      <c r="X82" s="51" t="s">
        <v>730</v>
      </c>
      <c r="Y82" s="51" t="s">
        <v>731</v>
      </c>
      <c r="Z82" s="51" t="s">
        <v>732</v>
      </c>
      <c r="AA82" s="46" t="s">
        <v>733</v>
      </c>
      <c r="AB82" s="46" t="s">
        <v>734</v>
      </c>
    </row>
    <row r="83" spans="1:28" s="44" customFormat="1" ht="140" x14ac:dyDescent="0.2">
      <c r="A83" s="10" t="s">
        <v>246</v>
      </c>
      <c r="B83" s="10" t="s">
        <v>549</v>
      </c>
      <c r="C83" s="7" t="s">
        <v>4</v>
      </c>
      <c r="D83" s="16" t="s">
        <v>735</v>
      </c>
      <c r="E83" s="16" t="s">
        <v>735</v>
      </c>
      <c r="F83" s="16" t="s">
        <v>735</v>
      </c>
      <c r="G83" s="16" t="s">
        <v>735</v>
      </c>
      <c r="H83" s="16" t="s">
        <v>735</v>
      </c>
      <c r="I83" s="16" t="s">
        <v>735</v>
      </c>
      <c r="J83" s="16" t="s">
        <v>735</v>
      </c>
      <c r="K83" s="16" t="s">
        <v>735</v>
      </c>
      <c r="L83" s="16" t="s">
        <v>735</v>
      </c>
      <c r="M83" s="16" t="s">
        <v>735</v>
      </c>
      <c r="N83" s="16" t="s">
        <v>735</v>
      </c>
      <c r="O83" s="16" t="s">
        <v>735</v>
      </c>
      <c r="P83" s="16" t="s">
        <v>735</v>
      </c>
      <c r="Q83" s="16" t="s">
        <v>735</v>
      </c>
      <c r="R83" s="16" t="s">
        <v>735</v>
      </c>
      <c r="S83" s="16" t="s">
        <v>735</v>
      </c>
      <c r="T83" s="16" t="s">
        <v>735</v>
      </c>
      <c r="U83" s="77"/>
      <c r="V83" s="16" t="s">
        <v>735</v>
      </c>
      <c r="W83" s="16" t="s">
        <v>735</v>
      </c>
      <c r="X83" s="16" t="s">
        <v>735</v>
      </c>
      <c r="Y83" s="16" t="s">
        <v>735</v>
      </c>
      <c r="Z83" s="16" t="s">
        <v>735</v>
      </c>
      <c r="AA83" s="46"/>
      <c r="AB83" s="46"/>
    </row>
    <row r="84" spans="1:28" s="44" customFormat="1" ht="28" x14ac:dyDescent="0.2">
      <c r="A84" s="7" t="s">
        <v>247</v>
      </c>
      <c r="B84" s="7" t="s">
        <v>53</v>
      </c>
      <c r="C84" s="7" t="s">
        <v>4</v>
      </c>
      <c r="D84" s="16" t="s">
        <v>375</v>
      </c>
      <c r="E84" s="16" t="s">
        <v>375</v>
      </c>
      <c r="F84" s="16" t="s">
        <v>375</v>
      </c>
      <c r="G84" s="16" t="s">
        <v>375</v>
      </c>
      <c r="H84" s="16" t="s">
        <v>375</v>
      </c>
      <c r="I84" s="16" t="s">
        <v>375</v>
      </c>
      <c r="J84" s="16" t="s">
        <v>375</v>
      </c>
      <c r="K84" s="16" t="s">
        <v>375</v>
      </c>
      <c r="L84" s="16" t="s">
        <v>375</v>
      </c>
      <c r="M84" s="16" t="s">
        <v>375</v>
      </c>
      <c r="N84" s="16" t="s">
        <v>375</v>
      </c>
      <c r="O84" s="16" t="s">
        <v>375</v>
      </c>
      <c r="P84" s="16" t="s">
        <v>375</v>
      </c>
      <c r="Q84" s="16" t="s">
        <v>375</v>
      </c>
      <c r="R84" s="16" t="s">
        <v>375</v>
      </c>
      <c r="S84" s="16" t="s">
        <v>375</v>
      </c>
      <c r="T84" s="16" t="s">
        <v>375</v>
      </c>
      <c r="U84" s="77"/>
      <c r="V84" s="16" t="s">
        <v>375</v>
      </c>
      <c r="W84" s="16" t="s">
        <v>375</v>
      </c>
      <c r="X84" s="16" t="s">
        <v>375</v>
      </c>
      <c r="Y84" s="16" t="s">
        <v>375</v>
      </c>
      <c r="Z84" s="16" t="s">
        <v>375</v>
      </c>
      <c r="AA84" s="46"/>
      <c r="AB84" s="46"/>
    </row>
    <row r="85" spans="1:28" s="44" customFormat="1" x14ac:dyDescent="0.2">
      <c r="A85" s="7" t="s">
        <v>248</v>
      </c>
      <c r="B85" s="7" t="s">
        <v>2</v>
      </c>
      <c r="C85" s="7" t="s">
        <v>4</v>
      </c>
      <c r="D85" s="51" t="s">
        <v>356</v>
      </c>
      <c r="E85" s="51" t="s">
        <v>356</v>
      </c>
      <c r="F85" s="51" t="s">
        <v>356</v>
      </c>
      <c r="G85" s="51" t="s">
        <v>356</v>
      </c>
      <c r="H85" s="51" t="s">
        <v>356</v>
      </c>
      <c r="I85" s="51" t="s">
        <v>356</v>
      </c>
      <c r="J85" s="51" t="s">
        <v>356</v>
      </c>
      <c r="K85" s="51" t="s">
        <v>356</v>
      </c>
      <c r="L85" s="51" t="s">
        <v>356</v>
      </c>
      <c r="M85" s="51" t="s">
        <v>356</v>
      </c>
      <c r="N85" s="51" t="s">
        <v>356</v>
      </c>
      <c r="O85" s="51" t="s">
        <v>356</v>
      </c>
      <c r="P85" s="51" t="s">
        <v>356</v>
      </c>
      <c r="Q85" s="51" t="s">
        <v>356</v>
      </c>
      <c r="R85" s="51" t="s">
        <v>356</v>
      </c>
      <c r="S85" s="51" t="s">
        <v>356</v>
      </c>
      <c r="T85" s="51" t="s">
        <v>356</v>
      </c>
      <c r="U85" s="74"/>
      <c r="V85" s="51" t="s">
        <v>356</v>
      </c>
      <c r="W85" s="51" t="s">
        <v>356</v>
      </c>
      <c r="X85" s="51" t="s">
        <v>356</v>
      </c>
      <c r="Y85" s="51" t="s">
        <v>356</v>
      </c>
      <c r="Z85" s="51" t="s">
        <v>356</v>
      </c>
      <c r="AA85" s="46"/>
      <c r="AB85" s="46"/>
    </row>
    <row r="86" spans="1:28" s="58" customFormat="1" x14ac:dyDescent="0.2">
      <c r="A86" s="7" t="s">
        <v>249</v>
      </c>
      <c r="B86" s="7" t="s">
        <v>54</v>
      </c>
      <c r="C86" s="7" t="s">
        <v>38</v>
      </c>
      <c r="D86" s="14" t="s">
        <v>1549</v>
      </c>
      <c r="E86" s="14" t="s">
        <v>1549</v>
      </c>
      <c r="F86" s="14" t="s">
        <v>1549</v>
      </c>
      <c r="G86" s="14" t="s">
        <v>1549</v>
      </c>
      <c r="H86" s="14" t="s">
        <v>1549</v>
      </c>
      <c r="I86" s="14" t="s">
        <v>1549</v>
      </c>
      <c r="J86" s="14" t="s">
        <v>1549</v>
      </c>
      <c r="K86" s="14" t="s">
        <v>1549</v>
      </c>
      <c r="L86" s="14" t="s">
        <v>1549</v>
      </c>
      <c r="M86" s="14" t="s">
        <v>1549</v>
      </c>
      <c r="N86" s="14" t="s">
        <v>1550</v>
      </c>
      <c r="O86" s="14" t="s">
        <v>1550</v>
      </c>
      <c r="P86" s="14" t="s">
        <v>1550</v>
      </c>
      <c r="Q86" s="14" t="s">
        <v>1550</v>
      </c>
      <c r="R86" s="14" t="s">
        <v>1550</v>
      </c>
      <c r="S86" s="14" t="s">
        <v>1549</v>
      </c>
      <c r="T86" s="14" t="s">
        <v>1549</v>
      </c>
      <c r="U86" s="78" t="s">
        <v>1549</v>
      </c>
      <c r="V86" s="14" t="s">
        <v>1549</v>
      </c>
      <c r="W86" s="14" t="s">
        <v>1549</v>
      </c>
      <c r="X86" s="14" t="s">
        <v>1551</v>
      </c>
      <c r="Y86" s="14" t="s">
        <v>1551</v>
      </c>
      <c r="Z86" s="14" t="s">
        <v>1549</v>
      </c>
      <c r="AA86" s="57"/>
      <c r="AB86" s="57"/>
    </row>
    <row r="87" spans="1:28" s="44" customFormat="1" ht="28" x14ac:dyDescent="0.2">
      <c r="A87" s="11" t="s">
        <v>202</v>
      </c>
      <c r="B87" s="10" t="s">
        <v>39</v>
      </c>
      <c r="C87" s="7" t="s">
        <v>4</v>
      </c>
      <c r="D87" s="52" t="s">
        <v>382</v>
      </c>
      <c r="E87" s="52" t="s">
        <v>382</v>
      </c>
      <c r="F87" s="52" t="s">
        <v>382</v>
      </c>
      <c r="G87" s="52" t="s">
        <v>382</v>
      </c>
      <c r="H87" s="52" t="s">
        <v>382</v>
      </c>
      <c r="I87" s="52" t="s">
        <v>382</v>
      </c>
      <c r="J87" s="52" t="s">
        <v>382</v>
      </c>
      <c r="K87" s="52" t="s">
        <v>382</v>
      </c>
      <c r="L87" s="52" t="s">
        <v>382</v>
      </c>
      <c r="M87" s="52" t="s">
        <v>382</v>
      </c>
      <c r="N87" s="52" t="s">
        <v>382</v>
      </c>
      <c r="O87" s="52" t="s">
        <v>382</v>
      </c>
      <c r="P87" s="52" t="s">
        <v>382</v>
      </c>
      <c r="Q87" s="52" t="s">
        <v>382</v>
      </c>
      <c r="R87" s="52" t="s">
        <v>382</v>
      </c>
      <c r="S87" s="52" t="s">
        <v>382</v>
      </c>
      <c r="T87" s="52" t="s">
        <v>382</v>
      </c>
      <c r="U87" s="76"/>
      <c r="V87" s="52" t="s">
        <v>382</v>
      </c>
      <c r="W87" s="52" t="s">
        <v>382</v>
      </c>
      <c r="X87" s="52" t="s">
        <v>382</v>
      </c>
      <c r="Y87" s="52" t="s">
        <v>382</v>
      </c>
      <c r="Z87" s="52" t="s">
        <v>382</v>
      </c>
      <c r="AA87" s="46"/>
      <c r="AB87" s="46"/>
    </row>
    <row r="88" spans="1:28" s="44" customFormat="1" x14ac:dyDescent="0.2">
      <c r="A88" s="5" t="s">
        <v>203</v>
      </c>
      <c r="B88" s="7" t="s">
        <v>51</v>
      </c>
      <c r="C88" s="7" t="s">
        <v>38</v>
      </c>
      <c r="D88" s="51" t="s">
        <v>736</v>
      </c>
      <c r="E88" s="51" t="s">
        <v>737</v>
      </c>
      <c r="F88" s="51" t="s">
        <v>736</v>
      </c>
      <c r="G88" s="51" t="s">
        <v>738</v>
      </c>
      <c r="H88" s="51" t="s">
        <v>739</v>
      </c>
      <c r="I88" s="51" t="s">
        <v>740</v>
      </c>
      <c r="J88" s="51" t="s">
        <v>741</v>
      </c>
      <c r="K88" s="51" t="s">
        <v>742</v>
      </c>
      <c r="L88" s="51" t="s">
        <v>743</v>
      </c>
      <c r="M88" s="51" t="s">
        <v>744</v>
      </c>
      <c r="N88" s="51" t="s">
        <v>745</v>
      </c>
      <c r="O88" s="51" t="s">
        <v>738</v>
      </c>
      <c r="P88" s="51" t="s">
        <v>738</v>
      </c>
      <c r="Q88" s="51" t="s">
        <v>738</v>
      </c>
      <c r="R88" s="51" t="s">
        <v>746</v>
      </c>
      <c r="S88" s="51" t="s">
        <v>738</v>
      </c>
      <c r="T88" s="51" t="s">
        <v>738</v>
      </c>
      <c r="U88" s="74"/>
      <c r="V88" s="51" t="s">
        <v>747</v>
      </c>
      <c r="W88" s="51" t="s">
        <v>748</v>
      </c>
      <c r="X88" s="51" t="s">
        <v>747</v>
      </c>
      <c r="Y88" s="51" t="s">
        <v>749</v>
      </c>
      <c r="Z88" s="51" t="s">
        <v>750</v>
      </c>
      <c r="AA88" s="46" t="s">
        <v>751</v>
      </c>
      <c r="AB88" s="46" t="s">
        <v>752</v>
      </c>
    </row>
    <row r="89" spans="1:28" s="44" customFormat="1" ht="41.25" customHeight="1" x14ac:dyDescent="0.2">
      <c r="A89" s="10" t="s">
        <v>250</v>
      </c>
      <c r="B89" s="10" t="s">
        <v>549</v>
      </c>
      <c r="C89" s="7" t="s">
        <v>4</v>
      </c>
      <c r="D89" s="16" t="s">
        <v>382</v>
      </c>
      <c r="E89" s="16" t="s">
        <v>382</v>
      </c>
      <c r="F89" s="16" t="s">
        <v>382</v>
      </c>
      <c r="G89" s="16" t="s">
        <v>382</v>
      </c>
      <c r="H89" s="16" t="s">
        <v>382</v>
      </c>
      <c r="I89" s="16" t="s">
        <v>382</v>
      </c>
      <c r="J89" s="16" t="s">
        <v>382</v>
      </c>
      <c r="K89" s="16" t="s">
        <v>382</v>
      </c>
      <c r="L89" s="16" t="s">
        <v>382</v>
      </c>
      <c r="M89" s="16" t="s">
        <v>382</v>
      </c>
      <c r="N89" s="16" t="s">
        <v>382</v>
      </c>
      <c r="O89" s="16" t="s">
        <v>382</v>
      </c>
      <c r="P89" s="16" t="s">
        <v>382</v>
      </c>
      <c r="Q89" s="16" t="s">
        <v>382</v>
      </c>
      <c r="R89" s="16" t="s">
        <v>382</v>
      </c>
      <c r="S89" s="16" t="s">
        <v>382</v>
      </c>
      <c r="T89" s="16" t="s">
        <v>382</v>
      </c>
      <c r="U89" s="77"/>
      <c r="V89" s="16" t="s">
        <v>382</v>
      </c>
      <c r="W89" s="16" t="s">
        <v>382</v>
      </c>
      <c r="X89" s="16" t="s">
        <v>382</v>
      </c>
      <c r="Y89" s="16" t="s">
        <v>382</v>
      </c>
      <c r="Z89" s="16" t="s">
        <v>382</v>
      </c>
      <c r="AA89" s="46"/>
      <c r="AB89" s="46"/>
    </row>
    <row r="90" spans="1:28" s="44" customFormat="1" ht="28" x14ac:dyDescent="0.2">
      <c r="A90" s="7" t="s">
        <v>251</v>
      </c>
      <c r="B90" s="7" t="s">
        <v>53</v>
      </c>
      <c r="C90" s="7" t="s">
        <v>4</v>
      </c>
      <c r="D90" s="16" t="s">
        <v>372</v>
      </c>
      <c r="E90" s="16" t="s">
        <v>372</v>
      </c>
      <c r="F90" s="16" t="s">
        <v>372</v>
      </c>
      <c r="G90" s="16" t="s">
        <v>372</v>
      </c>
      <c r="H90" s="16" t="s">
        <v>372</v>
      </c>
      <c r="I90" s="16" t="s">
        <v>372</v>
      </c>
      <c r="J90" s="16" t="s">
        <v>372</v>
      </c>
      <c r="K90" s="16" t="s">
        <v>372</v>
      </c>
      <c r="L90" s="16" t="s">
        <v>372</v>
      </c>
      <c r="M90" s="16" t="s">
        <v>372</v>
      </c>
      <c r="N90" s="16" t="s">
        <v>372</v>
      </c>
      <c r="O90" s="16" t="s">
        <v>372</v>
      </c>
      <c r="P90" s="16" t="s">
        <v>372</v>
      </c>
      <c r="Q90" s="16" t="s">
        <v>372</v>
      </c>
      <c r="R90" s="16" t="s">
        <v>372</v>
      </c>
      <c r="S90" s="16" t="s">
        <v>372</v>
      </c>
      <c r="T90" s="16" t="s">
        <v>372</v>
      </c>
      <c r="U90" s="77"/>
      <c r="V90" s="16" t="s">
        <v>372</v>
      </c>
      <c r="W90" s="16" t="s">
        <v>372</v>
      </c>
      <c r="X90" s="16" t="s">
        <v>372</v>
      </c>
      <c r="Y90" s="16" t="s">
        <v>372</v>
      </c>
      <c r="Z90" s="16" t="s">
        <v>372</v>
      </c>
      <c r="AA90" s="46"/>
      <c r="AB90" s="46"/>
    </row>
    <row r="91" spans="1:28" s="44" customFormat="1" x14ac:dyDescent="0.2">
      <c r="A91" s="7" t="s">
        <v>252</v>
      </c>
      <c r="B91" s="7" t="s">
        <v>2</v>
      </c>
      <c r="C91" s="7" t="s">
        <v>4</v>
      </c>
      <c r="D91" s="51" t="s">
        <v>356</v>
      </c>
      <c r="E91" s="51" t="s">
        <v>356</v>
      </c>
      <c r="F91" s="51" t="s">
        <v>356</v>
      </c>
      <c r="G91" s="51" t="s">
        <v>356</v>
      </c>
      <c r="H91" s="51" t="s">
        <v>356</v>
      </c>
      <c r="I91" s="51" t="s">
        <v>356</v>
      </c>
      <c r="J91" s="51" t="s">
        <v>356</v>
      </c>
      <c r="K91" s="51" t="s">
        <v>356</v>
      </c>
      <c r="L91" s="51" t="s">
        <v>356</v>
      </c>
      <c r="M91" s="51" t="s">
        <v>356</v>
      </c>
      <c r="N91" s="51" t="s">
        <v>356</v>
      </c>
      <c r="O91" s="51" t="s">
        <v>356</v>
      </c>
      <c r="P91" s="51" t="s">
        <v>356</v>
      </c>
      <c r="Q91" s="51" t="s">
        <v>356</v>
      </c>
      <c r="R91" s="51" t="s">
        <v>356</v>
      </c>
      <c r="S91" s="51" t="s">
        <v>356</v>
      </c>
      <c r="T91" s="51" t="s">
        <v>356</v>
      </c>
      <c r="U91" s="74"/>
      <c r="V91" s="51" t="s">
        <v>356</v>
      </c>
      <c r="W91" s="51" t="s">
        <v>356</v>
      </c>
      <c r="X91" s="51" t="s">
        <v>356</v>
      </c>
      <c r="Y91" s="51" t="s">
        <v>356</v>
      </c>
      <c r="Z91" s="51" t="s">
        <v>356</v>
      </c>
      <c r="AA91" s="46"/>
      <c r="AB91" s="46"/>
    </row>
    <row r="92" spans="1:28" s="58" customFormat="1" x14ac:dyDescent="0.2">
      <c r="A92" s="7" t="s">
        <v>253</v>
      </c>
      <c r="B92" s="7" t="s">
        <v>54</v>
      </c>
      <c r="C92" s="7" t="s">
        <v>38</v>
      </c>
      <c r="D92" s="14" t="s">
        <v>1552</v>
      </c>
      <c r="E92" s="14" t="s">
        <v>1552</v>
      </c>
      <c r="F92" s="14" t="s">
        <v>1552</v>
      </c>
      <c r="G92" s="14" t="s">
        <v>1552</v>
      </c>
      <c r="H92" s="14" t="s">
        <v>1552</v>
      </c>
      <c r="I92" s="14" t="s">
        <v>1552</v>
      </c>
      <c r="J92" s="14" t="s">
        <v>1552</v>
      </c>
      <c r="K92" s="14" t="s">
        <v>1552</v>
      </c>
      <c r="L92" s="14" t="s">
        <v>1552</v>
      </c>
      <c r="M92" s="14" t="s">
        <v>1552</v>
      </c>
      <c r="N92" s="14" t="s">
        <v>1553</v>
      </c>
      <c r="O92" s="14" t="s">
        <v>1553</v>
      </c>
      <c r="P92" s="14" t="s">
        <v>1553</v>
      </c>
      <c r="Q92" s="14" t="s">
        <v>1553</v>
      </c>
      <c r="R92" s="14" t="s">
        <v>1553</v>
      </c>
      <c r="S92" s="14" t="s">
        <v>1552</v>
      </c>
      <c r="T92" s="14" t="s">
        <v>1552</v>
      </c>
      <c r="U92" s="78" t="s">
        <v>1552</v>
      </c>
      <c r="V92" s="14" t="s">
        <v>1552</v>
      </c>
      <c r="W92" s="14" t="s">
        <v>1552</v>
      </c>
      <c r="X92" s="14" t="s">
        <v>1554</v>
      </c>
      <c r="Y92" s="14" t="s">
        <v>753</v>
      </c>
      <c r="Z92" s="14" t="s">
        <v>1552</v>
      </c>
      <c r="AA92" s="57"/>
      <c r="AB92" s="57"/>
    </row>
    <row r="93" spans="1:28" s="44" customFormat="1" x14ac:dyDescent="0.2">
      <c r="A93" s="11" t="s">
        <v>202</v>
      </c>
      <c r="B93" s="10" t="s">
        <v>39</v>
      </c>
      <c r="C93" s="7" t="s">
        <v>4</v>
      </c>
      <c r="D93" s="52" t="s">
        <v>376</v>
      </c>
      <c r="E93" s="52" t="s">
        <v>376</v>
      </c>
      <c r="F93" s="52" t="s">
        <v>376</v>
      </c>
      <c r="G93" s="52" t="s">
        <v>376</v>
      </c>
      <c r="H93" s="52" t="s">
        <v>376</v>
      </c>
      <c r="I93" s="52" t="s">
        <v>376</v>
      </c>
      <c r="J93" s="52" t="s">
        <v>376</v>
      </c>
      <c r="K93" s="52" t="s">
        <v>376</v>
      </c>
      <c r="L93" s="52" t="s">
        <v>376</v>
      </c>
      <c r="M93" s="52" t="s">
        <v>376</v>
      </c>
      <c r="N93" s="52" t="s">
        <v>376</v>
      </c>
      <c r="O93" s="52" t="s">
        <v>376</v>
      </c>
      <c r="P93" s="52" t="s">
        <v>376</v>
      </c>
      <c r="Q93" s="52" t="s">
        <v>376</v>
      </c>
      <c r="R93" s="52" t="s">
        <v>376</v>
      </c>
      <c r="S93" s="52" t="s">
        <v>376</v>
      </c>
      <c r="T93" s="52" t="s">
        <v>376</v>
      </c>
      <c r="U93" s="76"/>
      <c r="V93" s="52" t="s">
        <v>376</v>
      </c>
      <c r="W93" s="52" t="s">
        <v>376</v>
      </c>
      <c r="X93" s="52" t="s">
        <v>376</v>
      </c>
      <c r="Y93" s="52" t="s">
        <v>376</v>
      </c>
      <c r="Z93" s="52" t="s">
        <v>376</v>
      </c>
      <c r="AA93" s="46"/>
      <c r="AB93" s="46"/>
    </row>
    <row r="94" spans="1:28" s="44" customFormat="1" x14ac:dyDescent="0.2">
      <c r="A94" s="5" t="s">
        <v>203</v>
      </c>
      <c r="B94" s="7" t="s">
        <v>51</v>
      </c>
      <c r="C94" s="7" t="s">
        <v>38</v>
      </c>
      <c r="D94" s="51" t="s">
        <v>754</v>
      </c>
      <c r="E94" s="51" t="s">
        <v>1555</v>
      </c>
      <c r="F94" s="51" t="s">
        <v>1556</v>
      </c>
      <c r="G94" s="51" t="s">
        <v>1557</v>
      </c>
      <c r="H94" s="51" t="s">
        <v>1558</v>
      </c>
      <c r="I94" s="51" t="s">
        <v>1559</v>
      </c>
      <c r="J94" s="51"/>
      <c r="K94" s="51" t="s">
        <v>1560</v>
      </c>
      <c r="L94" s="51" t="s">
        <v>1561</v>
      </c>
      <c r="M94" s="51"/>
      <c r="N94" s="51" t="s">
        <v>1562</v>
      </c>
      <c r="O94" s="51" t="s">
        <v>1563</v>
      </c>
      <c r="P94" s="51" t="s">
        <v>1563</v>
      </c>
      <c r="Q94" s="51" t="s">
        <v>1563</v>
      </c>
      <c r="R94" s="51" t="s">
        <v>1564</v>
      </c>
      <c r="S94" s="51" t="s">
        <v>1559</v>
      </c>
      <c r="T94" s="51" t="s">
        <v>1559</v>
      </c>
      <c r="U94" s="74"/>
      <c r="V94" s="51" t="s">
        <v>1564</v>
      </c>
      <c r="W94" s="51"/>
      <c r="X94" s="51" t="s">
        <v>1565</v>
      </c>
      <c r="Y94" s="51" t="s">
        <v>1566</v>
      </c>
      <c r="Z94" s="51"/>
      <c r="AA94" s="46" t="s">
        <v>755</v>
      </c>
      <c r="AB94" s="46" t="s">
        <v>756</v>
      </c>
    </row>
    <row r="95" spans="1:28" s="44" customFormat="1" ht="56" x14ac:dyDescent="0.2">
      <c r="A95" s="10" t="s">
        <v>254</v>
      </c>
      <c r="B95" s="10" t="s">
        <v>549</v>
      </c>
      <c r="C95" s="7" t="s">
        <v>4</v>
      </c>
      <c r="D95" s="16" t="s">
        <v>757</v>
      </c>
      <c r="E95" s="16" t="s">
        <v>757</v>
      </c>
      <c r="F95" s="16" t="s">
        <v>757</v>
      </c>
      <c r="G95" s="16" t="s">
        <v>757</v>
      </c>
      <c r="H95" s="16" t="s">
        <v>757</v>
      </c>
      <c r="I95" s="16" t="s">
        <v>757</v>
      </c>
      <c r="J95" s="16" t="s">
        <v>757</v>
      </c>
      <c r="K95" s="16" t="s">
        <v>757</v>
      </c>
      <c r="L95" s="16" t="s">
        <v>757</v>
      </c>
      <c r="M95" s="16" t="s">
        <v>757</v>
      </c>
      <c r="N95" s="16" t="s">
        <v>757</v>
      </c>
      <c r="O95" s="16" t="s">
        <v>757</v>
      </c>
      <c r="P95" s="16" t="s">
        <v>757</v>
      </c>
      <c r="Q95" s="16" t="s">
        <v>757</v>
      </c>
      <c r="R95" s="16" t="s">
        <v>757</v>
      </c>
      <c r="S95" s="16" t="s">
        <v>757</v>
      </c>
      <c r="T95" s="16" t="s">
        <v>757</v>
      </c>
      <c r="U95" s="77"/>
      <c r="V95" s="16" t="s">
        <v>757</v>
      </c>
      <c r="W95" s="16" t="s">
        <v>757</v>
      </c>
      <c r="X95" s="16" t="s">
        <v>757</v>
      </c>
      <c r="Y95" s="16" t="s">
        <v>757</v>
      </c>
      <c r="Z95" s="16" t="s">
        <v>757</v>
      </c>
      <c r="AA95" s="46"/>
      <c r="AB95" s="46"/>
    </row>
    <row r="96" spans="1:28" s="44" customFormat="1" ht="28" x14ac:dyDescent="0.2">
      <c r="A96" s="7" t="s">
        <v>255</v>
      </c>
      <c r="B96" s="7" t="s">
        <v>53</v>
      </c>
      <c r="C96" s="7" t="s">
        <v>4</v>
      </c>
      <c r="D96" s="16" t="s">
        <v>378</v>
      </c>
      <c r="E96" s="16" t="s">
        <v>378</v>
      </c>
      <c r="F96" s="16" t="s">
        <v>378</v>
      </c>
      <c r="G96" s="16" t="s">
        <v>378</v>
      </c>
      <c r="H96" s="16" t="s">
        <v>378</v>
      </c>
      <c r="I96" s="16" t="s">
        <v>378</v>
      </c>
      <c r="J96" s="16" t="s">
        <v>378</v>
      </c>
      <c r="K96" s="16" t="s">
        <v>378</v>
      </c>
      <c r="L96" s="16" t="s">
        <v>378</v>
      </c>
      <c r="M96" s="16" t="s">
        <v>378</v>
      </c>
      <c r="N96" s="16" t="s">
        <v>378</v>
      </c>
      <c r="O96" s="16" t="s">
        <v>378</v>
      </c>
      <c r="P96" s="16" t="s">
        <v>378</v>
      </c>
      <c r="Q96" s="16" t="s">
        <v>378</v>
      </c>
      <c r="R96" s="16" t="s">
        <v>378</v>
      </c>
      <c r="S96" s="16" t="s">
        <v>378</v>
      </c>
      <c r="T96" s="16" t="s">
        <v>378</v>
      </c>
      <c r="U96" s="77"/>
      <c r="V96" s="16" t="s">
        <v>378</v>
      </c>
      <c r="W96" s="16" t="s">
        <v>378</v>
      </c>
      <c r="X96" s="16" t="s">
        <v>378</v>
      </c>
      <c r="Y96" s="16" t="s">
        <v>378</v>
      </c>
      <c r="Z96" s="16" t="s">
        <v>378</v>
      </c>
      <c r="AA96" s="46"/>
      <c r="AB96" s="46"/>
    </row>
    <row r="97" spans="1:28" s="44" customFormat="1" x14ac:dyDescent="0.2">
      <c r="A97" s="7" t="s">
        <v>256</v>
      </c>
      <c r="B97" s="7" t="s">
        <v>2</v>
      </c>
      <c r="C97" s="7" t="s">
        <v>4</v>
      </c>
      <c r="D97" s="51" t="s">
        <v>379</v>
      </c>
      <c r="E97" s="51" t="s">
        <v>379</v>
      </c>
      <c r="F97" s="51" t="s">
        <v>379</v>
      </c>
      <c r="G97" s="51" t="s">
        <v>379</v>
      </c>
      <c r="H97" s="51" t="s">
        <v>379</v>
      </c>
      <c r="I97" s="51" t="s">
        <v>379</v>
      </c>
      <c r="J97" s="51" t="s">
        <v>379</v>
      </c>
      <c r="K97" s="51" t="s">
        <v>379</v>
      </c>
      <c r="L97" s="51" t="s">
        <v>379</v>
      </c>
      <c r="M97" s="51" t="s">
        <v>379</v>
      </c>
      <c r="N97" s="51" t="s">
        <v>379</v>
      </c>
      <c r="O97" s="51" t="s">
        <v>379</v>
      </c>
      <c r="P97" s="51" t="s">
        <v>379</v>
      </c>
      <c r="Q97" s="51" t="s">
        <v>379</v>
      </c>
      <c r="R97" s="51" t="s">
        <v>379</v>
      </c>
      <c r="S97" s="51" t="s">
        <v>379</v>
      </c>
      <c r="T97" s="51" t="s">
        <v>379</v>
      </c>
      <c r="U97" s="74"/>
      <c r="V97" s="51" t="s">
        <v>379</v>
      </c>
      <c r="W97" s="51" t="s">
        <v>379</v>
      </c>
      <c r="X97" s="51" t="s">
        <v>379</v>
      </c>
      <c r="Y97" s="51" t="s">
        <v>379</v>
      </c>
      <c r="Z97" s="51" t="s">
        <v>379</v>
      </c>
      <c r="AA97" s="46"/>
      <c r="AB97" s="46"/>
    </row>
    <row r="98" spans="1:28" s="58" customFormat="1" x14ac:dyDescent="0.2">
      <c r="A98" s="7" t="s">
        <v>257</v>
      </c>
      <c r="B98" s="7" t="s">
        <v>54</v>
      </c>
      <c r="C98" s="7" t="s">
        <v>38</v>
      </c>
      <c r="D98" s="14" t="s">
        <v>1567</v>
      </c>
      <c r="E98" s="14" t="s">
        <v>1567</v>
      </c>
      <c r="F98" s="14" t="s">
        <v>1567</v>
      </c>
      <c r="G98" s="14" t="s">
        <v>1567</v>
      </c>
      <c r="H98" s="14" t="s">
        <v>1567</v>
      </c>
      <c r="I98" s="14" t="s">
        <v>1567</v>
      </c>
      <c r="J98" s="14" t="s">
        <v>1567</v>
      </c>
      <c r="K98" s="14" t="s">
        <v>1567</v>
      </c>
      <c r="L98" s="14" t="s">
        <v>1567</v>
      </c>
      <c r="M98" s="14" t="s">
        <v>1567</v>
      </c>
      <c r="N98" s="14" t="s">
        <v>1567</v>
      </c>
      <c r="O98" s="14" t="s">
        <v>1567</v>
      </c>
      <c r="P98" s="14" t="s">
        <v>1567</v>
      </c>
      <c r="Q98" s="14" t="s">
        <v>1567</v>
      </c>
      <c r="R98" s="14" t="s">
        <v>1567</v>
      </c>
      <c r="S98" s="14" t="s">
        <v>1567</v>
      </c>
      <c r="T98" s="14" t="s">
        <v>1567</v>
      </c>
      <c r="U98" s="78"/>
      <c r="V98" s="14" t="s">
        <v>1567</v>
      </c>
      <c r="W98" s="14" t="s">
        <v>1567</v>
      </c>
      <c r="X98" s="14" t="s">
        <v>1567</v>
      </c>
      <c r="Y98" s="14" t="s">
        <v>1567</v>
      </c>
      <c r="Z98" s="14" t="s">
        <v>1567</v>
      </c>
      <c r="AA98" s="57"/>
      <c r="AB98" s="57"/>
    </row>
    <row r="99" spans="1:28" s="44" customFormat="1" x14ac:dyDescent="0.2">
      <c r="A99" s="11" t="s">
        <v>202</v>
      </c>
      <c r="B99" s="10" t="s">
        <v>39</v>
      </c>
      <c r="C99" s="7" t="s">
        <v>4</v>
      </c>
      <c r="D99" s="52" t="s">
        <v>383</v>
      </c>
      <c r="E99" s="52" t="s">
        <v>383</v>
      </c>
      <c r="F99" s="52" t="s">
        <v>383</v>
      </c>
      <c r="G99" s="52" t="s">
        <v>383</v>
      </c>
      <c r="H99" s="52" t="s">
        <v>383</v>
      </c>
      <c r="I99" s="52" t="s">
        <v>383</v>
      </c>
      <c r="J99" s="52" t="s">
        <v>383</v>
      </c>
      <c r="K99" s="52" t="s">
        <v>383</v>
      </c>
      <c r="L99" s="52" t="s">
        <v>383</v>
      </c>
      <c r="M99" s="52" t="s">
        <v>383</v>
      </c>
      <c r="N99" s="52" t="s">
        <v>383</v>
      </c>
      <c r="O99" s="52" t="s">
        <v>383</v>
      </c>
      <c r="P99" s="52" t="s">
        <v>383</v>
      </c>
      <c r="Q99" s="52" t="s">
        <v>383</v>
      </c>
      <c r="R99" s="52" t="s">
        <v>383</v>
      </c>
      <c r="S99" s="52" t="s">
        <v>383</v>
      </c>
      <c r="T99" s="52" t="s">
        <v>383</v>
      </c>
      <c r="U99" s="76"/>
      <c r="V99" s="52" t="s">
        <v>383</v>
      </c>
      <c r="W99" s="52" t="s">
        <v>383</v>
      </c>
      <c r="X99" s="52" t="s">
        <v>383</v>
      </c>
      <c r="Y99" s="52" t="s">
        <v>383</v>
      </c>
      <c r="Z99" s="52" t="s">
        <v>383</v>
      </c>
      <c r="AA99" s="46"/>
      <c r="AB99" s="46"/>
    </row>
    <row r="100" spans="1:28" s="44" customFormat="1" x14ac:dyDescent="0.2">
      <c r="A100" s="5" t="s">
        <v>203</v>
      </c>
      <c r="B100" s="7" t="s">
        <v>51</v>
      </c>
      <c r="C100" s="7" t="s">
        <v>38</v>
      </c>
      <c r="D100" s="51" t="s">
        <v>1568</v>
      </c>
      <c r="E100" s="51" t="s">
        <v>1569</v>
      </c>
      <c r="F100" s="51" t="s">
        <v>1570</v>
      </c>
      <c r="G100" s="51">
        <v>0</v>
      </c>
      <c r="H100" s="51">
        <v>0</v>
      </c>
      <c r="I100" s="51" t="s">
        <v>1571</v>
      </c>
      <c r="J100" s="51">
        <v>0</v>
      </c>
      <c r="K100" s="51" t="s">
        <v>1572</v>
      </c>
      <c r="L100" s="51" t="s">
        <v>1573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74"/>
      <c r="V100" s="51">
        <v>0</v>
      </c>
      <c r="W100" s="51">
        <v>0</v>
      </c>
      <c r="X100" s="51" t="s">
        <v>1574</v>
      </c>
      <c r="Y100" s="51" t="s">
        <v>1574</v>
      </c>
      <c r="Z100" s="51" t="s">
        <v>1575</v>
      </c>
      <c r="AA100" s="46" t="s">
        <v>758</v>
      </c>
      <c r="AB100" s="46" t="s">
        <v>759</v>
      </c>
    </row>
    <row r="101" spans="1:28" s="44" customFormat="1" ht="84" x14ac:dyDescent="0.2">
      <c r="A101" s="10" t="s">
        <v>258</v>
      </c>
      <c r="B101" s="10" t="s">
        <v>549</v>
      </c>
      <c r="C101" s="7" t="s">
        <v>4</v>
      </c>
      <c r="D101" s="16" t="s">
        <v>384</v>
      </c>
      <c r="E101" s="16" t="s">
        <v>384</v>
      </c>
      <c r="F101" s="16" t="s">
        <v>384</v>
      </c>
      <c r="G101" s="16" t="s">
        <v>384</v>
      </c>
      <c r="H101" s="16" t="s">
        <v>384</v>
      </c>
      <c r="I101" s="16" t="s">
        <v>384</v>
      </c>
      <c r="J101" s="16" t="s">
        <v>384</v>
      </c>
      <c r="K101" s="16" t="s">
        <v>384</v>
      </c>
      <c r="L101" s="16" t="s">
        <v>384</v>
      </c>
      <c r="M101" s="16" t="s">
        <v>384</v>
      </c>
      <c r="N101" s="16" t="s">
        <v>384</v>
      </c>
      <c r="O101" s="16" t="s">
        <v>384</v>
      </c>
      <c r="P101" s="16" t="s">
        <v>384</v>
      </c>
      <c r="Q101" s="16" t="s">
        <v>384</v>
      </c>
      <c r="R101" s="16" t="s">
        <v>384</v>
      </c>
      <c r="S101" s="16" t="s">
        <v>384</v>
      </c>
      <c r="T101" s="16" t="s">
        <v>384</v>
      </c>
      <c r="U101" s="77"/>
      <c r="V101" s="16" t="s">
        <v>384</v>
      </c>
      <c r="W101" s="16" t="s">
        <v>384</v>
      </c>
      <c r="X101" s="16" t="s">
        <v>384</v>
      </c>
      <c r="Y101" s="16" t="s">
        <v>384</v>
      </c>
      <c r="Z101" s="16" t="s">
        <v>384</v>
      </c>
      <c r="AA101" s="46"/>
      <c r="AB101" s="46"/>
    </row>
    <row r="102" spans="1:28" s="44" customFormat="1" ht="28" x14ac:dyDescent="0.2">
      <c r="A102" s="7" t="s">
        <v>259</v>
      </c>
      <c r="B102" s="7" t="s">
        <v>53</v>
      </c>
      <c r="C102" s="7" t="s">
        <v>4</v>
      </c>
      <c r="D102" s="16" t="s">
        <v>355</v>
      </c>
      <c r="E102" s="16" t="s">
        <v>355</v>
      </c>
      <c r="F102" s="16" t="s">
        <v>355</v>
      </c>
      <c r="G102" s="16" t="s">
        <v>355</v>
      </c>
      <c r="H102" s="16" t="s">
        <v>355</v>
      </c>
      <c r="I102" s="16" t="s">
        <v>355</v>
      </c>
      <c r="J102" s="16" t="s">
        <v>355</v>
      </c>
      <c r="K102" s="16" t="s">
        <v>355</v>
      </c>
      <c r="L102" s="16" t="s">
        <v>355</v>
      </c>
      <c r="M102" s="16" t="s">
        <v>355</v>
      </c>
      <c r="N102" s="16" t="s">
        <v>355</v>
      </c>
      <c r="O102" s="16" t="s">
        <v>355</v>
      </c>
      <c r="P102" s="16" t="s">
        <v>355</v>
      </c>
      <c r="Q102" s="16" t="s">
        <v>355</v>
      </c>
      <c r="R102" s="16" t="s">
        <v>355</v>
      </c>
      <c r="S102" s="16" t="s">
        <v>355</v>
      </c>
      <c r="T102" s="16" t="s">
        <v>355</v>
      </c>
      <c r="U102" s="77"/>
      <c r="V102" s="16" t="s">
        <v>355</v>
      </c>
      <c r="W102" s="16" t="s">
        <v>355</v>
      </c>
      <c r="X102" s="16" t="s">
        <v>355</v>
      </c>
      <c r="Y102" s="16" t="s">
        <v>355</v>
      </c>
      <c r="Z102" s="16" t="s">
        <v>355</v>
      </c>
      <c r="AA102" s="46"/>
      <c r="AB102" s="46"/>
    </row>
    <row r="103" spans="1:28" s="44" customFormat="1" x14ac:dyDescent="0.2">
      <c r="A103" s="7" t="s">
        <v>260</v>
      </c>
      <c r="B103" s="7" t="s">
        <v>2</v>
      </c>
      <c r="C103" s="7" t="s">
        <v>4</v>
      </c>
      <c r="D103" s="51" t="s">
        <v>379</v>
      </c>
      <c r="E103" s="51" t="s">
        <v>379</v>
      </c>
      <c r="F103" s="51" t="s">
        <v>379</v>
      </c>
      <c r="G103" s="51" t="s">
        <v>379</v>
      </c>
      <c r="H103" s="51" t="s">
        <v>379</v>
      </c>
      <c r="I103" s="51" t="s">
        <v>379</v>
      </c>
      <c r="J103" s="51" t="s">
        <v>379</v>
      </c>
      <c r="K103" s="51" t="s">
        <v>379</v>
      </c>
      <c r="L103" s="51" t="s">
        <v>379</v>
      </c>
      <c r="M103" s="51" t="s">
        <v>379</v>
      </c>
      <c r="N103" s="51" t="s">
        <v>379</v>
      </c>
      <c r="O103" s="51" t="s">
        <v>379</v>
      </c>
      <c r="P103" s="51" t="s">
        <v>379</v>
      </c>
      <c r="Q103" s="51" t="s">
        <v>379</v>
      </c>
      <c r="R103" s="51" t="s">
        <v>379</v>
      </c>
      <c r="S103" s="51" t="s">
        <v>379</v>
      </c>
      <c r="T103" s="51" t="s">
        <v>379</v>
      </c>
      <c r="U103" s="74"/>
      <c r="V103" s="51" t="s">
        <v>379</v>
      </c>
      <c r="W103" s="51" t="s">
        <v>379</v>
      </c>
      <c r="X103" s="51" t="s">
        <v>379</v>
      </c>
      <c r="Y103" s="51" t="s">
        <v>379</v>
      </c>
      <c r="Z103" s="51" t="s">
        <v>379</v>
      </c>
      <c r="AA103" s="46"/>
      <c r="AB103" s="46"/>
    </row>
    <row r="104" spans="1:28" s="58" customFormat="1" x14ac:dyDescent="0.2">
      <c r="A104" s="7" t="s">
        <v>261</v>
      </c>
      <c r="B104" s="7" t="s">
        <v>54</v>
      </c>
      <c r="C104" s="7" t="s">
        <v>38</v>
      </c>
      <c r="D104" s="14" t="s">
        <v>1597</v>
      </c>
      <c r="E104" s="14" t="s">
        <v>1597</v>
      </c>
      <c r="F104" s="14" t="s">
        <v>1597</v>
      </c>
      <c r="G104" s="14" t="s">
        <v>1597</v>
      </c>
      <c r="H104" s="14" t="s">
        <v>1597</v>
      </c>
      <c r="I104" s="14" t="s">
        <v>1597</v>
      </c>
      <c r="J104" s="14" t="s">
        <v>1597</v>
      </c>
      <c r="K104" s="14" t="s">
        <v>1597</v>
      </c>
      <c r="L104" s="14" t="s">
        <v>1597</v>
      </c>
      <c r="M104" s="14" t="s">
        <v>1599</v>
      </c>
      <c r="N104" s="14" t="s">
        <v>1599</v>
      </c>
      <c r="O104" s="14" t="s">
        <v>1599</v>
      </c>
      <c r="P104" s="14" t="s">
        <v>1599</v>
      </c>
      <c r="Q104" s="14" t="s">
        <v>1599</v>
      </c>
      <c r="R104" s="14" t="s">
        <v>1599</v>
      </c>
      <c r="S104" s="14" t="s">
        <v>1597</v>
      </c>
      <c r="T104" s="14" t="s">
        <v>1597</v>
      </c>
      <c r="U104" s="78" t="s">
        <v>1597</v>
      </c>
      <c r="V104" s="14" t="s">
        <v>1597</v>
      </c>
      <c r="W104" s="14" t="s">
        <v>1598</v>
      </c>
      <c r="X104" s="14" t="s">
        <v>1598</v>
      </c>
      <c r="Y104" s="14" t="s">
        <v>1598</v>
      </c>
      <c r="Z104" s="14" t="s">
        <v>1598</v>
      </c>
      <c r="AA104" s="57"/>
      <c r="AB104" s="57"/>
    </row>
    <row r="105" spans="1:28" s="44" customFormat="1" x14ac:dyDescent="0.2">
      <c r="A105" s="11" t="s">
        <v>202</v>
      </c>
      <c r="B105" s="10" t="s">
        <v>39</v>
      </c>
      <c r="C105" s="7" t="s">
        <v>4</v>
      </c>
      <c r="D105" s="52" t="s">
        <v>385</v>
      </c>
      <c r="E105" s="52" t="s">
        <v>385</v>
      </c>
      <c r="F105" s="52" t="s">
        <v>385</v>
      </c>
      <c r="G105" s="52" t="s">
        <v>385</v>
      </c>
      <c r="H105" s="52" t="s">
        <v>385</v>
      </c>
      <c r="I105" s="52" t="s">
        <v>385</v>
      </c>
      <c r="J105" s="52" t="s">
        <v>385</v>
      </c>
      <c r="K105" s="52" t="s">
        <v>385</v>
      </c>
      <c r="L105" s="52" t="s">
        <v>385</v>
      </c>
      <c r="M105" s="52" t="s">
        <v>385</v>
      </c>
      <c r="N105" s="52" t="s">
        <v>385</v>
      </c>
      <c r="O105" s="52" t="s">
        <v>385</v>
      </c>
      <c r="P105" s="52" t="s">
        <v>385</v>
      </c>
      <c r="Q105" s="52" t="s">
        <v>385</v>
      </c>
      <c r="R105" s="52" t="s">
        <v>385</v>
      </c>
      <c r="S105" s="52" t="s">
        <v>385</v>
      </c>
      <c r="T105" s="52" t="s">
        <v>385</v>
      </c>
      <c r="U105" s="76"/>
      <c r="V105" s="52" t="s">
        <v>385</v>
      </c>
      <c r="W105" s="52" t="s">
        <v>385</v>
      </c>
      <c r="X105" s="52" t="s">
        <v>385</v>
      </c>
      <c r="Y105" s="52" t="s">
        <v>385</v>
      </c>
      <c r="Z105" s="52" t="s">
        <v>385</v>
      </c>
      <c r="AA105" s="46"/>
      <c r="AB105" s="46"/>
    </row>
    <row r="106" spans="1:28" s="44" customFormat="1" x14ac:dyDescent="0.2">
      <c r="A106" s="5" t="s">
        <v>203</v>
      </c>
      <c r="B106" s="7" t="s">
        <v>51</v>
      </c>
      <c r="C106" s="7" t="s">
        <v>38</v>
      </c>
      <c r="D106" s="51" t="s">
        <v>1576</v>
      </c>
      <c r="E106" s="51" t="s">
        <v>1577</v>
      </c>
      <c r="F106" s="51" t="s">
        <v>1578</v>
      </c>
      <c r="G106" s="51" t="s">
        <v>1579</v>
      </c>
      <c r="H106" s="51" t="s">
        <v>1580</v>
      </c>
      <c r="I106" s="51" t="s">
        <v>1581</v>
      </c>
      <c r="J106" s="51" t="s">
        <v>1582</v>
      </c>
      <c r="K106" s="51" t="s">
        <v>1583</v>
      </c>
      <c r="L106" s="51" t="s">
        <v>1584</v>
      </c>
      <c r="M106" s="51" t="s">
        <v>1585</v>
      </c>
      <c r="N106" s="51" t="s">
        <v>1586</v>
      </c>
      <c r="O106" s="51" t="s">
        <v>1587</v>
      </c>
      <c r="P106" s="51" t="s">
        <v>1588</v>
      </c>
      <c r="Q106" s="51" t="s">
        <v>760</v>
      </c>
      <c r="R106" s="51" t="s">
        <v>1589</v>
      </c>
      <c r="S106" s="51" t="s">
        <v>1590</v>
      </c>
      <c r="T106" s="51" t="s">
        <v>1591</v>
      </c>
      <c r="U106" s="74"/>
      <c r="V106" s="51" t="s">
        <v>1592</v>
      </c>
      <c r="W106" s="51" t="s">
        <v>1593</v>
      </c>
      <c r="X106" s="51" t="s">
        <v>1594</v>
      </c>
      <c r="Y106" s="51" t="s">
        <v>1595</v>
      </c>
      <c r="Z106" s="51" t="s">
        <v>1596</v>
      </c>
      <c r="AA106" s="46" t="s">
        <v>761</v>
      </c>
      <c r="AB106" s="46" t="s">
        <v>762</v>
      </c>
    </row>
    <row r="107" spans="1:28" s="44" customFormat="1" ht="41.25" customHeight="1" x14ac:dyDescent="0.2">
      <c r="A107" s="10" t="s">
        <v>262</v>
      </c>
      <c r="B107" s="10" t="s">
        <v>549</v>
      </c>
      <c r="C107" s="7" t="s">
        <v>4</v>
      </c>
      <c r="D107" s="16" t="s">
        <v>385</v>
      </c>
      <c r="E107" s="16" t="s">
        <v>385</v>
      </c>
      <c r="F107" s="16" t="s">
        <v>385</v>
      </c>
      <c r="G107" s="16" t="s">
        <v>385</v>
      </c>
      <c r="H107" s="16" t="s">
        <v>385</v>
      </c>
      <c r="I107" s="16" t="s">
        <v>385</v>
      </c>
      <c r="J107" s="16" t="s">
        <v>385</v>
      </c>
      <c r="K107" s="16" t="s">
        <v>385</v>
      </c>
      <c r="L107" s="16" t="s">
        <v>385</v>
      </c>
      <c r="M107" s="16" t="s">
        <v>385</v>
      </c>
      <c r="N107" s="16" t="s">
        <v>385</v>
      </c>
      <c r="O107" s="16" t="s">
        <v>385</v>
      </c>
      <c r="P107" s="16" t="s">
        <v>385</v>
      </c>
      <c r="Q107" s="16" t="s">
        <v>385</v>
      </c>
      <c r="R107" s="16" t="s">
        <v>385</v>
      </c>
      <c r="S107" s="16" t="s">
        <v>385</v>
      </c>
      <c r="T107" s="16" t="s">
        <v>385</v>
      </c>
      <c r="U107" s="77"/>
      <c r="V107" s="16" t="s">
        <v>385</v>
      </c>
      <c r="W107" s="16" t="s">
        <v>385</v>
      </c>
      <c r="X107" s="16" t="s">
        <v>385</v>
      </c>
      <c r="Y107" s="16" t="s">
        <v>385</v>
      </c>
      <c r="Z107" s="16" t="s">
        <v>385</v>
      </c>
      <c r="AA107" s="46"/>
      <c r="AB107" s="46"/>
    </row>
    <row r="108" spans="1:28" s="44" customFormat="1" ht="28" x14ac:dyDescent="0.2">
      <c r="A108" s="7" t="s">
        <v>263</v>
      </c>
      <c r="B108" s="7" t="s">
        <v>53</v>
      </c>
      <c r="C108" s="7" t="s">
        <v>4</v>
      </c>
      <c r="D108" s="16" t="s">
        <v>372</v>
      </c>
      <c r="E108" s="16" t="s">
        <v>372</v>
      </c>
      <c r="F108" s="16" t="s">
        <v>372</v>
      </c>
      <c r="G108" s="16" t="s">
        <v>372</v>
      </c>
      <c r="H108" s="16" t="s">
        <v>372</v>
      </c>
      <c r="I108" s="16" t="s">
        <v>372</v>
      </c>
      <c r="J108" s="16" t="s">
        <v>372</v>
      </c>
      <c r="K108" s="16" t="s">
        <v>372</v>
      </c>
      <c r="L108" s="16" t="s">
        <v>372</v>
      </c>
      <c r="M108" s="16" t="s">
        <v>372</v>
      </c>
      <c r="N108" s="16" t="s">
        <v>372</v>
      </c>
      <c r="O108" s="16" t="s">
        <v>372</v>
      </c>
      <c r="P108" s="16" t="s">
        <v>372</v>
      </c>
      <c r="Q108" s="16" t="s">
        <v>372</v>
      </c>
      <c r="R108" s="16" t="s">
        <v>372</v>
      </c>
      <c r="S108" s="16" t="s">
        <v>372</v>
      </c>
      <c r="T108" s="16" t="s">
        <v>372</v>
      </c>
      <c r="U108" s="77"/>
      <c r="V108" s="16" t="s">
        <v>372</v>
      </c>
      <c r="W108" s="16" t="s">
        <v>372</v>
      </c>
      <c r="X108" s="16" t="s">
        <v>372</v>
      </c>
      <c r="Y108" s="16" t="s">
        <v>372</v>
      </c>
      <c r="Z108" s="16" t="s">
        <v>372</v>
      </c>
      <c r="AA108" s="46"/>
      <c r="AB108" s="46"/>
    </row>
    <row r="109" spans="1:28" s="44" customFormat="1" x14ac:dyDescent="0.2">
      <c r="A109" s="7" t="s">
        <v>264</v>
      </c>
      <c r="B109" s="7" t="s">
        <v>2</v>
      </c>
      <c r="C109" s="7" t="s">
        <v>4</v>
      </c>
      <c r="D109" s="51" t="s">
        <v>379</v>
      </c>
      <c r="E109" s="51" t="s">
        <v>379</v>
      </c>
      <c r="F109" s="51" t="s">
        <v>379</v>
      </c>
      <c r="G109" s="51" t="s">
        <v>379</v>
      </c>
      <c r="H109" s="51" t="s">
        <v>379</v>
      </c>
      <c r="I109" s="51" t="s">
        <v>379</v>
      </c>
      <c r="J109" s="51" t="s">
        <v>379</v>
      </c>
      <c r="K109" s="51" t="s">
        <v>379</v>
      </c>
      <c r="L109" s="51" t="s">
        <v>379</v>
      </c>
      <c r="M109" s="51" t="s">
        <v>379</v>
      </c>
      <c r="N109" s="51" t="s">
        <v>379</v>
      </c>
      <c r="O109" s="51" t="s">
        <v>379</v>
      </c>
      <c r="P109" s="51" t="s">
        <v>379</v>
      </c>
      <c r="Q109" s="51" t="s">
        <v>379</v>
      </c>
      <c r="R109" s="51" t="s">
        <v>379</v>
      </c>
      <c r="S109" s="51" t="s">
        <v>379</v>
      </c>
      <c r="T109" s="51" t="s">
        <v>379</v>
      </c>
      <c r="U109" s="74"/>
      <c r="V109" s="51" t="s">
        <v>379</v>
      </c>
      <c r="W109" s="51" t="s">
        <v>379</v>
      </c>
      <c r="X109" s="51" t="s">
        <v>379</v>
      </c>
      <c r="Y109" s="51" t="s">
        <v>379</v>
      </c>
      <c r="Z109" s="51" t="s">
        <v>379</v>
      </c>
      <c r="AA109" s="46"/>
      <c r="AB109" s="46"/>
    </row>
    <row r="110" spans="1:28" s="58" customFormat="1" x14ac:dyDescent="0.2">
      <c r="A110" s="7" t="s">
        <v>265</v>
      </c>
      <c r="B110" s="7" t="s">
        <v>54</v>
      </c>
      <c r="C110" s="7" t="s">
        <v>38</v>
      </c>
      <c r="D110" s="14" t="s">
        <v>1600</v>
      </c>
      <c r="E110" s="14" t="s">
        <v>1600</v>
      </c>
      <c r="F110" s="14" t="s">
        <v>1600</v>
      </c>
      <c r="G110" s="14" t="s">
        <v>1600</v>
      </c>
      <c r="H110" s="14" t="s">
        <v>1600</v>
      </c>
      <c r="I110" s="14" t="s">
        <v>1600</v>
      </c>
      <c r="J110" s="14" t="s">
        <v>1600</v>
      </c>
      <c r="K110" s="14" t="s">
        <v>1600</v>
      </c>
      <c r="L110" s="14" t="s">
        <v>1600</v>
      </c>
      <c r="M110" s="14" t="s">
        <v>1600</v>
      </c>
      <c r="N110" s="14" t="s">
        <v>1600</v>
      </c>
      <c r="O110" s="14" t="s">
        <v>1600</v>
      </c>
      <c r="P110" s="14" t="s">
        <v>1600</v>
      </c>
      <c r="Q110" s="14" t="s">
        <v>1600</v>
      </c>
      <c r="R110" s="14" t="s">
        <v>1600</v>
      </c>
      <c r="S110" s="14" t="s">
        <v>1600</v>
      </c>
      <c r="T110" s="14" t="s">
        <v>1600</v>
      </c>
      <c r="U110" s="78" t="s">
        <v>1600</v>
      </c>
      <c r="V110" s="14" t="s">
        <v>1600</v>
      </c>
      <c r="W110" s="14" t="s">
        <v>1600</v>
      </c>
      <c r="X110" s="14" t="s">
        <v>1600</v>
      </c>
      <c r="Y110" s="14" t="s">
        <v>1600</v>
      </c>
      <c r="Z110" s="14" t="s">
        <v>1600</v>
      </c>
      <c r="AA110" s="57"/>
      <c r="AB110" s="57"/>
    </row>
    <row r="111" spans="1:28" s="44" customFormat="1" x14ac:dyDescent="0.2">
      <c r="A111" s="11" t="s">
        <v>202</v>
      </c>
      <c r="B111" s="10" t="s">
        <v>39</v>
      </c>
      <c r="C111" s="7" t="s">
        <v>4</v>
      </c>
      <c r="D111" s="52" t="s">
        <v>386</v>
      </c>
      <c r="E111" s="52" t="s">
        <v>386</v>
      </c>
      <c r="F111" s="52" t="s">
        <v>386</v>
      </c>
      <c r="G111" s="52" t="s">
        <v>386</v>
      </c>
      <c r="H111" s="52" t="s">
        <v>386</v>
      </c>
      <c r="I111" s="52" t="s">
        <v>386</v>
      </c>
      <c r="J111" s="52" t="s">
        <v>386</v>
      </c>
      <c r="K111" s="52" t="s">
        <v>386</v>
      </c>
      <c r="L111" s="52" t="s">
        <v>386</v>
      </c>
      <c r="M111" s="52" t="s">
        <v>386</v>
      </c>
      <c r="N111" s="52" t="s">
        <v>386</v>
      </c>
      <c r="O111" s="52" t="s">
        <v>386</v>
      </c>
      <c r="P111" s="52" t="s">
        <v>386</v>
      </c>
      <c r="Q111" s="52" t="s">
        <v>386</v>
      </c>
      <c r="R111" s="52" t="s">
        <v>386</v>
      </c>
      <c r="S111" s="52" t="s">
        <v>386</v>
      </c>
      <c r="T111" s="52" t="s">
        <v>386</v>
      </c>
      <c r="U111" s="76"/>
      <c r="V111" s="52" t="s">
        <v>386</v>
      </c>
      <c r="W111" s="52" t="s">
        <v>386</v>
      </c>
      <c r="X111" s="52" t="s">
        <v>386</v>
      </c>
      <c r="Y111" s="52" t="s">
        <v>386</v>
      </c>
      <c r="Z111" s="52" t="s">
        <v>386</v>
      </c>
      <c r="AA111" s="46"/>
      <c r="AB111" s="46"/>
    </row>
    <row r="112" spans="1:28" s="44" customFormat="1" x14ac:dyDescent="0.2">
      <c r="A112" s="5" t="s">
        <v>203</v>
      </c>
      <c r="B112" s="7" t="s">
        <v>51</v>
      </c>
      <c r="C112" s="7" t="s">
        <v>38</v>
      </c>
      <c r="D112" s="17" t="s">
        <v>1768</v>
      </c>
      <c r="E112" s="17">
        <v>0</v>
      </c>
      <c r="F112" s="17">
        <v>0</v>
      </c>
      <c r="G112" s="17" t="s">
        <v>1769</v>
      </c>
      <c r="H112" s="17" t="s">
        <v>1770</v>
      </c>
      <c r="I112" s="17" t="s">
        <v>1771</v>
      </c>
      <c r="J112" s="17" t="s">
        <v>1772</v>
      </c>
      <c r="K112" s="17" t="s">
        <v>1773</v>
      </c>
      <c r="L112" s="17" t="s">
        <v>1774</v>
      </c>
      <c r="M112" s="17" t="s">
        <v>1775</v>
      </c>
      <c r="N112" s="17">
        <v>747036</v>
      </c>
      <c r="O112" s="17" t="s">
        <v>1776</v>
      </c>
      <c r="P112" s="17" t="s">
        <v>1777</v>
      </c>
      <c r="Q112" s="17" t="s">
        <v>1778</v>
      </c>
      <c r="R112" s="17" t="s">
        <v>1779</v>
      </c>
      <c r="S112" s="17" t="s">
        <v>1780</v>
      </c>
      <c r="T112" s="17" t="s">
        <v>1781</v>
      </c>
      <c r="U112" s="79"/>
      <c r="V112" s="17" t="s">
        <v>1782</v>
      </c>
      <c r="W112" s="17" t="s">
        <v>1783</v>
      </c>
      <c r="X112" s="17" t="s">
        <v>1770</v>
      </c>
      <c r="Y112" s="17" t="s">
        <v>1771</v>
      </c>
      <c r="Z112" s="17" t="s">
        <v>1784</v>
      </c>
      <c r="AA112" s="46" t="s">
        <v>763</v>
      </c>
      <c r="AB112" s="46" t="s">
        <v>764</v>
      </c>
    </row>
    <row r="113" spans="1:28" s="44" customFormat="1" ht="41.25" customHeight="1" x14ac:dyDescent="0.2">
      <c r="A113" s="10" t="s">
        <v>266</v>
      </c>
      <c r="B113" s="10" t="s">
        <v>549</v>
      </c>
      <c r="C113" s="7" t="s">
        <v>4</v>
      </c>
      <c r="D113" s="16" t="s">
        <v>387</v>
      </c>
      <c r="E113" s="16" t="s">
        <v>387</v>
      </c>
      <c r="F113" s="16" t="s">
        <v>387</v>
      </c>
      <c r="G113" s="16" t="s">
        <v>387</v>
      </c>
      <c r="H113" s="16" t="s">
        <v>387</v>
      </c>
      <c r="I113" s="16" t="s">
        <v>387</v>
      </c>
      <c r="J113" s="16" t="s">
        <v>387</v>
      </c>
      <c r="K113" s="16" t="s">
        <v>387</v>
      </c>
      <c r="L113" s="16" t="s">
        <v>387</v>
      </c>
      <c r="M113" s="16" t="s">
        <v>387</v>
      </c>
      <c r="N113" s="16" t="s">
        <v>387</v>
      </c>
      <c r="O113" s="16" t="s">
        <v>387</v>
      </c>
      <c r="P113" s="16" t="s">
        <v>387</v>
      </c>
      <c r="Q113" s="16" t="s">
        <v>387</v>
      </c>
      <c r="R113" s="16" t="s">
        <v>387</v>
      </c>
      <c r="S113" s="16" t="s">
        <v>387</v>
      </c>
      <c r="T113" s="16" t="s">
        <v>387</v>
      </c>
      <c r="U113" s="77"/>
      <c r="V113" s="16" t="s">
        <v>387</v>
      </c>
      <c r="W113" s="16" t="s">
        <v>387</v>
      </c>
      <c r="X113" s="16" t="s">
        <v>387</v>
      </c>
      <c r="Y113" s="16" t="s">
        <v>387</v>
      </c>
      <c r="Z113" s="16" t="s">
        <v>387</v>
      </c>
      <c r="AA113" s="46"/>
      <c r="AB113" s="46"/>
    </row>
    <row r="114" spans="1:28" s="44" customFormat="1" ht="28" x14ac:dyDescent="0.2">
      <c r="A114" s="7" t="s">
        <v>267</v>
      </c>
      <c r="B114" s="7" t="s">
        <v>53</v>
      </c>
      <c r="C114" s="7" t="s">
        <v>4</v>
      </c>
      <c r="D114" s="51" t="s">
        <v>355</v>
      </c>
      <c r="E114" s="51" t="s">
        <v>355</v>
      </c>
      <c r="F114" s="51" t="s">
        <v>355</v>
      </c>
      <c r="G114" s="51" t="s">
        <v>355</v>
      </c>
      <c r="H114" s="51" t="s">
        <v>355</v>
      </c>
      <c r="I114" s="51" t="s">
        <v>355</v>
      </c>
      <c r="J114" s="51" t="s">
        <v>355</v>
      </c>
      <c r="K114" s="51" t="s">
        <v>355</v>
      </c>
      <c r="L114" s="51" t="s">
        <v>355</v>
      </c>
      <c r="M114" s="51" t="s">
        <v>355</v>
      </c>
      <c r="N114" s="51" t="s">
        <v>355</v>
      </c>
      <c r="O114" s="51" t="s">
        <v>355</v>
      </c>
      <c r="P114" s="51" t="s">
        <v>355</v>
      </c>
      <c r="Q114" s="51" t="s">
        <v>355</v>
      </c>
      <c r="R114" s="51" t="s">
        <v>355</v>
      </c>
      <c r="S114" s="51" t="s">
        <v>355</v>
      </c>
      <c r="T114" s="51" t="s">
        <v>355</v>
      </c>
      <c r="U114" s="77"/>
      <c r="V114" s="51" t="s">
        <v>355</v>
      </c>
      <c r="W114" s="51" t="s">
        <v>355</v>
      </c>
      <c r="X114" s="51" t="s">
        <v>355</v>
      </c>
      <c r="Y114" s="51" t="s">
        <v>355</v>
      </c>
      <c r="Z114" s="51" t="s">
        <v>355</v>
      </c>
      <c r="AA114" s="46"/>
      <c r="AB114" s="46"/>
    </row>
    <row r="115" spans="1:28" s="44" customFormat="1" x14ac:dyDescent="0.2">
      <c r="A115" s="7" t="s">
        <v>268</v>
      </c>
      <c r="B115" s="7" t="s">
        <v>2</v>
      </c>
      <c r="C115" s="7" t="s">
        <v>4</v>
      </c>
      <c r="D115" s="51" t="s">
        <v>379</v>
      </c>
      <c r="E115" s="51" t="s">
        <v>379</v>
      </c>
      <c r="F115" s="51" t="s">
        <v>379</v>
      </c>
      <c r="G115" s="51" t="s">
        <v>379</v>
      </c>
      <c r="H115" s="51" t="s">
        <v>379</v>
      </c>
      <c r="I115" s="51" t="s">
        <v>379</v>
      </c>
      <c r="J115" s="51" t="s">
        <v>379</v>
      </c>
      <c r="K115" s="51" t="s">
        <v>379</v>
      </c>
      <c r="L115" s="51" t="s">
        <v>379</v>
      </c>
      <c r="M115" s="51" t="s">
        <v>379</v>
      </c>
      <c r="N115" s="51" t="s">
        <v>379</v>
      </c>
      <c r="O115" s="51" t="s">
        <v>379</v>
      </c>
      <c r="P115" s="51" t="s">
        <v>379</v>
      </c>
      <c r="Q115" s="51" t="s">
        <v>379</v>
      </c>
      <c r="R115" s="51" t="s">
        <v>379</v>
      </c>
      <c r="S115" s="51" t="s">
        <v>379</v>
      </c>
      <c r="T115" s="51" t="s">
        <v>379</v>
      </c>
      <c r="U115" s="74"/>
      <c r="V115" s="51" t="s">
        <v>379</v>
      </c>
      <c r="W115" s="51" t="s">
        <v>379</v>
      </c>
      <c r="X115" s="51" t="s">
        <v>379</v>
      </c>
      <c r="Y115" s="51" t="s">
        <v>379</v>
      </c>
      <c r="Z115" s="51" t="s">
        <v>379</v>
      </c>
      <c r="AA115" s="46"/>
      <c r="AB115" s="46"/>
    </row>
    <row r="116" spans="1:28" s="44" customFormat="1" x14ac:dyDescent="0.2">
      <c r="A116" s="5" t="s">
        <v>269</v>
      </c>
      <c r="B116" s="5" t="s">
        <v>54</v>
      </c>
      <c r="C116" s="5" t="s">
        <v>38</v>
      </c>
      <c r="D116" s="14" t="s">
        <v>1767</v>
      </c>
      <c r="E116" s="8"/>
      <c r="F116" s="5"/>
      <c r="G116" s="8" t="s">
        <v>1767</v>
      </c>
      <c r="H116" s="8" t="s">
        <v>1767</v>
      </c>
      <c r="I116" s="8" t="s">
        <v>1767</v>
      </c>
      <c r="J116" s="8" t="s">
        <v>1767</v>
      </c>
      <c r="K116" s="8" t="s">
        <v>1767</v>
      </c>
      <c r="L116" s="8" t="s">
        <v>1767</v>
      </c>
      <c r="M116" s="5" t="s">
        <v>1767</v>
      </c>
      <c r="N116" s="8" t="s">
        <v>1767</v>
      </c>
      <c r="O116" s="8" t="s">
        <v>1767</v>
      </c>
      <c r="P116" s="8" t="s">
        <v>1767</v>
      </c>
      <c r="Q116" s="5" t="s">
        <v>1767</v>
      </c>
      <c r="R116" s="5" t="s">
        <v>1767</v>
      </c>
      <c r="S116" s="5" t="s">
        <v>1767</v>
      </c>
      <c r="T116" s="5" t="s">
        <v>1767</v>
      </c>
      <c r="U116" s="73" t="s">
        <v>1767</v>
      </c>
      <c r="V116" s="5" t="s">
        <v>1767</v>
      </c>
      <c r="W116" s="8" t="s">
        <v>1767</v>
      </c>
      <c r="X116" s="8" t="s">
        <v>1767</v>
      </c>
      <c r="Y116" s="5" t="s">
        <v>1767</v>
      </c>
      <c r="Z116" s="5" t="s">
        <v>1767</v>
      </c>
      <c r="AA116" s="59"/>
      <c r="AB116" s="59"/>
    </row>
    <row r="117" spans="1:28" s="44" customFormat="1" x14ac:dyDescent="0.2">
      <c r="A117" s="11" t="s">
        <v>202</v>
      </c>
      <c r="B117" s="10" t="s">
        <v>39</v>
      </c>
      <c r="C117" s="7" t="s">
        <v>4</v>
      </c>
      <c r="D117" s="52" t="s">
        <v>388</v>
      </c>
      <c r="E117" s="52" t="s">
        <v>388</v>
      </c>
      <c r="F117" s="52" t="s">
        <v>388</v>
      </c>
      <c r="G117" s="52" t="s">
        <v>388</v>
      </c>
      <c r="H117" s="52" t="s">
        <v>388</v>
      </c>
      <c r="I117" s="52" t="s">
        <v>388</v>
      </c>
      <c r="J117" s="52" t="s">
        <v>388</v>
      </c>
      <c r="K117" s="52" t="s">
        <v>388</v>
      </c>
      <c r="L117" s="52" t="s">
        <v>388</v>
      </c>
      <c r="M117" s="52" t="s">
        <v>388</v>
      </c>
      <c r="N117" s="52" t="s">
        <v>388</v>
      </c>
      <c r="O117" s="52" t="s">
        <v>388</v>
      </c>
      <c r="P117" s="52" t="s">
        <v>388</v>
      </c>
      <c r="Q117" s="52" t="s">
        <v>388</v>
      </c>
      <c r="R117" s="52" t="s">
        <v>388</v>
      </c>
      <c r="S117" s="52" t="s">
        <v>388</v>
      </c>
      <c r="T117" s="52" t="s">
        <v>388</v>
      </c>
      <c r="U117" s="76"/>
      <c r="V117" s="52" t="s">
        <v>388</v>
      </c>
      <c r="W117" s="52" t="s">
        <v>388</v>
      </c>
      <c r="X117" s="52" t="s">
        <v>388</v>
      </c>
      <c r="Y117" s="52" t="s">
        <v>388</v>
      </c>
      <c r="Z117" s="52" t="s">
        <v>388</v>
      </c>
      <c r="AA117" s="46"/>
      <c r="AB117" s="46"/>
    </row>
    <row r="118" spans="1:28" s="44" customFormat="1" x14ac:dyDescent="0.2">
      <c r="A118" s="5" t="s">
        <v>203</v>
      </c>
      <c r="B118" s="7" t="s">
        <v>51</v>
      </c>
      <c r="C118" s="7" t="s">
        <v>38</v>
      </c>
      <c r="D118" s="51" t="s">
        <v>765</v>
      </c>
      <c r="E118" s="51">
        <v>3324000</v>
      </c>
      <c r="F118" s="51" t="s">
        <v>766</v>
      </c>
      <c r="G118" s="51" t="s">
        <v>767</v>
      </c>
      <c r="H118" s="51">
        <v>1404000</v>
      </c>
      <c r="I118" s="51">
        <v>1872000</v>
      </c>
      <c r="J118" s="51">
        <v>1108800</v>
      </c>
      <c r="K118" s="51" t="s">
        <v>768</v>
      </c>
      <c r="L118" s="51">
        <v>2016000</v>
      </c>
      <c r="M118" s="51" t="s">
        <v>769</v>
      </c>
      <c r="N118" s="51" t="s">
        <v>770</v>
      </c>
      <c r="O118" s="51" t="s">
        <v>767</v>
      </c>
      <c r="P118" s="51" t="s">
        <v>767</v>
      </c>
      <c r="Q118" s="51" t="s">
        <v>771</v>
      </c>
      <c r="R118" s="51">
        <v>2340000</v>
      </c>
      <c r="S118" s="51">
        <v>1128000</v>
      </c>
      <c r="T118" s="51" t="s">
        <v>772</v>
      </c>
      <c r="U118" s="74"/>
      <c r="V118" s="51">
        <v>1320000</v>
      </c>
      <c r="W118" s="51" t="s">
        <v>773</v>
      </c>
      <c r="X118" s="51" t="s">
        <v>774</v>
      </c>
      <c r="Y118" s="51" t="s">
        <v>775</v>
      </c>
      <c r="Z118" s="51" t="s">
        <v>776</v>
      </c>
      <c r="AA118" s="46" t="s">
        <v>777</v>
      </c>
      <c r="AB118" s="46" t="s">
        <v>778</v>
      </c>
    </row>
    <row r="119" spans="1:28" s="44" customFormat="1" ht="41.25" customHeight="1" x14ac:dyDescent="0.2">
      <c r="A119" s="10" t="s">
        <v>270</v>
      </c>
      <c r="B119" s="10" t="s">
        <v>549</v>
      </c>
      <c r="C119" s="7" t="s">
        <v>4</v>
      </c>
      <c r="D119" s="16" t="s">
        <v>389</v>
      </c>
      <c r="E119" s="16" t="s">
        <v>389</v>
      </c>
      <c r="F119" s="16" t="s">
        <v>389</v>
      </c>
      <c r="G119" s="16" t="s">
        <v>389</v>
      </c>
      <c r="H119" s="16" t="s">
        <v>389</v>
      </c>
      <c r="I119" s="16" t="s">
        <v>389</v>
      </c>
      <c r="J119" s="16" t="s">
        <v>389</v>
      </c>
      <c r="K119" s="16" t="s">
        <v>389</v>
      </c>
      <c r="L119" s="16" t="s">
        <v>389</v>
      </c>
      <c r="M119" s="16" t="s">
        <v>389</v>
      </c>
      <c r="N119" s="16" t="s">
        <v>389</v>
      </c>
      <c r="O119" s="16" t="s">
        <v>389</v>
      </c>
      <c r="P119" s="16" t="s">
        <v>389</v>
      </c>
      <c r="Q119" s="16" t="s">
        <v>389</v>
      </c>
      <c r="R119" s="16" t="s">
        <v>389</v>
      </c>
      <c r="S119" s="16" t="s">
        <v>389</v>
      </c>
      <c r="T119" s="16" t="s">
        <v>389</v>
      </c>
      <c r="U119" s="77"/>
      <c r="V119" s="16" t="s">
        <v>389</v>
      </c>
      <c r="W119" s="16" t="s">
        <v>389</v>
      </c>
      <c r="X119" s="16" t="s">
        <v>389</v>
      </c>
      <c r="Y119" s="16" t="s">
        <v>389</v>
      </c>
      <c r="Z119" s="16" t="s">
        <v>389</v>
      </c>
      <c r="AA119" s="46"/>
      <c r="AB119" s="46"/>
    </row>
    <row r="120" spans="1:28" s="44" customFormat="1" ht="28" x14ac:dyDescent="0.2">
      <c r="A120" s="7" t="s">
        <v>271</v>
      </c>
      <c r="B120" s="7" t="s">
        <v>53</v>
      </c>
      <c r="C120" s="7" t="s">
        <v>4</v>
      </c>
      <c r="D120" s="16" t="s">
        <v>360</v>
      </c>
      <c r="E120" s="16" t="s">
        <v>360</v>
      </c>
      <c r="F120" s="16" t="s">
        <v>360</v>
      </c>
      <c r="G120" s="16" t="s">
        <v>360</v>
      </c>
      <c r="H120" s="16" t="s">
        <v>360</v>
      </c>
      <c r="I120" s="16" t="s">
        <v>360</v>
      </c>
      <c r="J120" s="16" t="s">
        <v>360</v>
      </c>
      <c r="K120" s="16" t="s">
        <v>360</v>
      </c>
      <c r="L120" s="16" t="s">
        <v>360</v>
      </c>
      <c r="M120" s="16" t="s">
        <v>360</v>
      </c>
      <c r="N120" s="16" t="s">
        <v>360</v>
      </c>
      <c r="O120" s="16" t="s">
        <v>360</v>
      </c>
      <c r="P120" s="16" t="s">
        <v>360</v>
      </c>
      <c r="Q120" s="16" t="s">
        <v>360</v>
      </c>
      <c r="R120" s="16" t="s">
        <v>360</v>
      </c>
      <c r="S120" s="16" t="s">
        <v>360</v>
      </c>
      <c r="T120" s="16" t="s">
        <v>360</v>
      </c>
      <c r="U120" s="77"/>
      <c r="V120" s="16" t="s">
        <v>360</v>
      </c>
      <c r="W120" s="16" t="s">
        <v>360</v>
      </c>
      <c r="X120" s="16" t="s">
        <v>360</v>
      </c>
      <c r="Y120" s="16" t="s">
        <v>360</v>
      </c>
      <c r="Z120" s="16" t="s">
        <v>360</v>
      </c>
      <c r="AA120" s="46"/>
      <c r="AB120" s="46"/>
    </row>
    <row r="121" spans="1:28" s="44" customFormat="1" x14ac:dyDescent="0.2">
      <c r="A121" s="7" t="s">
        <v>272</v>
      </c>
      <c r="B121" s="7" t="s">
        <v>2</v>
      </c>
      <c r="C121" s="7" t="s">
        <v>4</v>
      </c>
      <c r="D121" s="51" t="s">
        <v>390</v>
      </c>
      <c r="E121" s="51" t="s">
        <v>390</v>
      </c>
      <c r="F121" s="51" t="s">
        <v>390</v>
      </c>
      <c r="G121" s="51" t="s">
        <v>390</v>
      </c>
      <c r="H121" s="51" t="s">
        <v>390</v>
      </c>
      <c r="I121" s="51" t="s">
        <v>390</v>
      </c>
      <c r="J121" s="51" t="s">
        <v>390</v>
      </c>
      <c r="K121" s="51" t="s">
        <v>390</v>
      </c>
      <c r="L121" s="51" t="s">
        <v>390</v>
      </c>
      <c r="M121" s="51" t="s">
        <v>390</v>
      </c>
      <c r="N121" s="51" t="s">
        <v>390</v>
      </c>
      <c r="O121" s="51" t="s">
        <v>390</v>
      </c>
      <c r="P121" s="51" t="s">
        <v>390</v>
      </c>
      <c r="Q121" s="51" t="s">
        <v>390</v>
      </c>
      <c r="R121" s="51" t="s">
        <v>390</v>
      </c>
      <c r="S121" s="51" t="s">
        <v>390</v>
      </c>
      <c r="T121" s="51" t="s">
        <v>390</v>
      </c>
      <c r="U121" s="74"/>
      <c r="V121" s="51" t="s">
        <v>390</v>
      </c>
      <c r="W121" s="51" t="s">
        <v>390</v>
      </c>
      <c r="X121" s="51" t="s">
        <v>390</v>
      </c>
      <c r="Y121" s="51" t="s">
        <v>390</v>
      </c>
      <c r="Z121" s="51" t="s">
        <v>390</v>
      </c>
      <c r="AA121" s="46"/>
      <c r="AB121" s="46"/>
    </row>
    <row r="122" spans="1:28" s="44" customFormat="1" x14ac:dyDescent="0.2">
      <c r="A122" s="7" t="s">
        <v>273</v>
      </c>
      <c r="B122" s="7" t="s">
        <v>54</v>
      </c>
      <c r="C122" s="7" t="s">
        <v>38</v>
      </c>
      <c r="D122" s="51" t="s">
        <v>779</v>
      </c>
      <c r="E122" s="51" t="s">
        <v>779</v>
      </c>
      <c r="F122" s="51" t="s">
        <v>779</v>
      </c>
      <c r="G122" s="51" t="s">
        <v>779</v>
      </c>
      <c r="H122" s="51" t="s">
        <v>779</v>
      </c>
      <c r="I122" s="51" t="s">
        <v>779</v>
      </c>
      <c r="J122" s="51" t="s">
        <v>779</v>
      </c>
      <c r="K122" s="51" t="s">
        <v>779</v>
      </c>
      <c r="L122" s="51" t="s">
        <v>779</v>
      </c>
      <c r="M122" s="51" t="s">
        <v>779</v>
      </c>
      <c r="N122" s="51" t="s">
        <v>779</v>
      </c>
      <c r="O122" s="51" t="s">
        <v>779</v>
      </c>
      <c r="P122" s="51" t="s">
        <v>779</v>
      </c>
      <c r="Q122" s="51" t="s">
        <v>779</v>
      </c>
      <c r="R122" s="51" t="s">
        <v>779</v>
      </c>
      <c r="S122" s="51" t="s">
        <v>779</v>
      </c>
      <c r="T122" s="51" t="s">
        <v>779</v>
      </c>
      <c r="U122" s="74"/>
      <c r="V122" s="51" t="s">
        <v>779</v>
      </c>
      <c r="W122" s="51" t="s">
        <v>779</v>
      </c>
      <c r="X122" s="51" t="s">
        <v>779</v>
      </c>
      <c r="Y122" s="51" t="s">
        <v>779</v>
      </c>
      <c r="Z122" s="51" t="s">
        <v>779</v>
      </c>
      <c r="AA122" s="46"/>
      <c r="AB122" s="46"/>
    </row>
    <row r="123" spans="1:28" s="44" customFormat="1" hidden="1" x14ac:dyDescent="0.2">
      <c r="A123" s="11" t="s">
        <v>202</v>
      </c>
      <c r="B123" s="10" t="s">
        <v>39</v>
      </c>
      <c r="C123" s="7" t="s">
        <v>4</v>
      </c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76"/>
      <c r="V123" s="52"/>
      <c r="W123" s="52"/>
      <c r="X123" s="52"/>
      <c r="Y123" s="52"/>
      <c r="Z123" s="52"/>
      <c r="AA123" s="46"/>
      <c r="AB123" s="46"/>
    </row>
    <row r="124" spans="1:28" s="44" customFormat="1" hidden="1" x14ac:dyDescent="0.2">
      <c r="A124" s="5" t="s">
        <v>203</v>
      </c>
      <c r="B124" s="7" t="s">
        <v>51</v>
      </c>
      <c r="C124" s="7" t="s">
        <v>38</v>
      </c>
      <c r="D124" s="51" t="s">
        <v>780</v>
      </c>
      <c r="E124" s="51" t="s">
        <v>781</v>
      </c>
      <c r="F124" s="51" t="s">
        <v>782</v>
      </c>
      <c r="G124" s="51" t="s">
        <v>783</v>
      </c>
      <c r="H124" s="51" t="s">
        <v>784</v>
      </c>
      <c r="I124" s="51" t="s">
        <v>785</v>
      </c>
      <c r="J124" s="51" t="s">
        <v>786</v>
      </c>
      <c r="K124" s="51" t="s">
        <v>787</v>
      </c>
      <c r="L124" s="51" t="s">
        <v>786</v>
      </c>
      <c r="M124" s="51" t="s">
        <v>788</v>
      </c>
      <c r="N124" s="51" t="s">
        <v>789</v>
      </c>
      <c r="O124" s="51" t="s">
        <v>790</v>
      </c>
      <c r="P124" s="51" t="s">
        <v>791</v>
      </c>
      <c r="Q124" s="51" t="s">
        <v>792</v>
      </c>
      <c r="R124" s="51" t="s">
        <v>793</v>
      </c>
      <c r="S124" s="51" t="s">
        <v>786</v>
      </c>
      <c r="T124" s="51" t="s">
        <v>794</v>
      </c>
      <c r="U124" s="74">
        <v>0</v>
      </c>
      <c r="V124" s="51" t="s">
        <v>794</v>
      </c>
      <c r="W124" s="51" t="s">
        <v>794</v>
      </c>
      <c r="X124" s="51" t="s">
        <v>795</v>
      </c>
      <c r="Y124" s="51" t="s">
        <v>795</v>
      </c>
      <c r="Z124" s="51" t="s">
        <v>794</v>
      </c>
      <c r="AA124" s="46"/>
      <c r="AB124" s="46"/>
    </row>
    <row r="125" spans="1:28" s="44" customFormat="1" ht="41.25" hidden="1" customHeight="1" x14ac:dyDescent="0.2">
      <c r="A125" s="10" t="s">
        <v>274</v>
      </c>
      <c r="B125" s="10" t="s">
        <v>549</v>
      </c>
      <c r="C125" s="7" t="s">
        <v>4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77"/>
      <c r="V125" s="16"/>
      <c r="W125" s="16"/>
      <c r="X125" s="16"/>
      <c r="Y125" s="16"/>
      <c r="Z125" s="16"/>
      <c r="AA125" s="46"/>
      <c r="AB125" s="46"/>
    </row>
    <row r="126" spans="1:28" s="44" customFormat="1" ht="28" hidden="1" x14ac:dyDescent="0.2">
      <c r="A126" s="7" t="s">
        <v>275</v>
      </c>
      <c r="B126" s="7" t="s">
        <v>53</v>
      </c>
      <c r="C126" s="7" t="s">
        <v>4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77"/>
      <c r="V126" s="16"/>
      <c r="W126" s="16"/>
      <c r="X126" s="16"/>
      <c r="Y126" s="16"/>
      <c r="Z126" s="16"/>
      <c r="AA126" s="46"/>
      <c r="AB126" s="46"/>
    </row>
    <row r="127" spans="1:28" s="44" customFormat="1" hidden="1" x14ac:dyDescent="0.2">
      <c r="A127" s="7" t="s">
        <v>276</v>
      </c>
      <c r="B127" s="7" t="s">
        <v>2</v>
      </c>
      <c r="C127" s="7" t="s">
        <v>4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74"/>
      <c r="V127" s="51"/>
      <c r="W127" s="51"/>
      <c r="X127" s="51"/>
      <c r="Y127" s="51"/>
      <c r="Z127" s="51"/>
      <c r="AA127" s="46"/>
      <c r="AB127" s="46"/>
    </row>
    <row r="128" spans="1:28" s="44" customFormat="1" hidden="1" x14ac:dyDescent="0.2">
      <c r="A128" s="7" t="s">
        <v>277</v>
      </c>
      <c r="B128" s="7" t="s">
        <v>54</v>
      </c>
      <c r="C128" s="7" t="s">
        <v>38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74"/>
      <c r="V128" s="51"/>
      <c r="W128" s="51"/>
      <c r="X128" s="51"/>
      <c r="Y128" s="51"/>
      <c r="Z128" s="51"/>
      <c r="AA128" s="46"/>
      <c r="AB128" s="46"/>
    </row>
    <row r="129" spans="1:28" s="44" customFormat="1" hidden="1" x14ac:dyDescent="0.2">
      <c r="A129" s="11" t="s">
        <v>202</v>
      </c>
      <c r="B129" s="10" t="s">
        <v>39</v>
      </c>
      <c r="C129" s="7" t="s">
        <v>4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76"/>
      <c r="V129" s="52"/>
      <c r="W129" s="52"/>
      <c r="X129" s="52"/>
      <c r="Y129" s="52"/>
      <c r="Z129" s="52"/>
      <c r="AA129" s="46"/>
      <c r="AB129" s="46"/>
    </row>
    <row r="130" spans="1:28" s="44" customFormat="1" hidden="1" x14ac:dyDescent="0.2">
      <c r="A130" s="5" t="s">
        <v>203</v>
      </c>
      <c r="B130" s="7" t="s">
        <v>51</v>
      </c>
      <c r="C130" s="7" t="s">
        <v>38</v>
      </c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74"/>
      <c r="V130" s="51"/>
      <c r="W130" s="51"/>
      <c r="X130" s="51"/>
      <c r="Y130" s="51"/>
      <c r="Z130" s="51"/>
      <c r="AA130" s="46"/>
      <c r="AB130" s="46"/>
    </row>
    <row r="131" spans="1:28" s="44" customFormat="1" ht="41.25" hidden="1" customHeight="1" x14ac:dyDescent="0.2">
      <c r="A131" s="10" t="s">
        <v>278</v>
      </c>
      <c r="B131" s="10" t="s">
        <v>549</v>
      </c>
      <c r="C131" s="7" t="s">
        <v>4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77"/>
      <c r="V131" s="16"/>
      <c r="W131" s="16"/>
      <c r="X131" s="16"/>
      <c r="Y131" s="16"/>
      <c r="Z131" s="16"/>
      <c r="AA131" s="46"/>
      <c r="AB131" s="46"/>
    </row>
    <row r="132" spans="1:28" s="44" customFormat="1" ht="28" hidden="1" x14ac:dyDescent="0.2">
      <c r="A132" s="7" t="s">
        <v>279</v>
      </c>
      <c r="B132" s="7" t="s">
        <v>53</v>
      </c>
      <c r="C132" s="7" t="s">
        <v>4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77"/>
      <c r="V132" s="16"/>
      <c r="W132" s="16"/>
      <c r="X132" s="16"/>
      <c r="Y132" s="16"/>
      <c r="Z132" s="16"/>
      <c r="AA132" s="46"/>
      <c r="AB132" s="46"/>
    </row>
    <row r="133" spans="1:28" s="44" customFormat="1" hidden="1" x14ac:dyDescent="0.2">
      <c r="A133" s="7" t="s">
        <v>280</v>
      </c>
      <c r="B133" s="7" t="s">
        <v>2</v>
      </c>
      <c r="C133" s="7" t="s">
        <v>4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74"/>
      <c r="V133" s="51"/>
      <c r="W133" s="51"/>
      <c r="X133" s="51"/>
      <c r="Y133" s="51"/>
      <c r="Z133" s="51"/>
      <c r="AA133" s="46"/>
      <c r="AB133" s="46"/>
    </row>
    <row r="134" spans="1:28" s="44" customFormat="1" hidden="1" x14ac:dyDescent="0.2">
      <c r="A134" s="7" t="s">
        <v>281</v>
      </c>
      <c r="B134" s="7" t="s">
        <v>54</v>
      </c>
      <c r="C134" s="7" t="s">
        <v>38</v>
      </c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74"/>
      <c r="V134" s="51"/>
      <c r="W134" s="51"/>
      <c r="X134" s="51"/>
      <c r="Y134" s="51"/>
      <c r="Z134" s="51"/>
      <c r="AA134" s="46"/>
      <c r="AB134" s="46"/>
    </row>
    <row r="135" spans="1:28" s="44" customFormat="1" hidden="1" x14ac:dyDescent="0.2">
      <c r="A135" s="11" t="s">
        <v>202</v>
      </c>
      <c r="B135" s="10" t="s">
        <v>39</v>
      </c>
      <c r="C135" s="7" t="s">
        <v>4</v>
      </c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76"/>
      <c r="V135" s="52"/>
      <c r="W135" s="52"/>
      <c r="X135" s="52"/>
      <c r="Y135" s="52"/>
      <c r="Z135" s="52"/>
      <c r="AA135" s="46"/>
      <c r="AB135" s="46"/>
    </row>
    <row r="136" spans="1:28" s="44" customFormat="1" hidden="1" x14ac:dyDescent="0.2">
      <c r="A136" s="5" t="s">
        <v>203</v>
      </c>
      <c r="B136" s="7" t="s">
        <v>51</v>
      </c>
      <c r="C136" s="7" t="s">
        <v>38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74"/>
      <c r="V136" s="51"/>
      <c r="W136" s="51"/>
      <c r="X136" s="51"/>
      <c r="Y136" s="51"/>
      <c r="Z136" s="51"/>
      <c r="AA136" s="46"/>
      <c r="AB136" s="46"/>
    </row>
    <row r="137" spans="1:28" s="44" customFormat="1" ht="41.25" hidden="1" customHeight="1" x14ac:dyDescent="0.2">
      <c r="A137" s="10" t="s">
        <v>282</v>
      </c>
      <c r="B137" s="10" t="s">
        <v>549</v>
      </c>
      <c r="C137" s="7" t="s">
        <v>4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77"/>
      <c r="V137" s="16"/>
      <c r="W137" s="16"/>
      <c r="X137" s="16"/>
      <c r="Y137" s="16"/>
      <c r="Z137" s="16"/>
      <c r="AA137" s="46"/>
      <c r="AB137" s="46"/>
    </row>
    <row r="138" spans="1:28" s="44" customFormat="1" ht="28" hidden="1" x14ac:dyDescent="0.2">
      <c r="A138" s="7" t="s">
        <v>283</v>
      </c>
      <c r="B138" s="7" t="s">
        <v>53</v>
      </c>
      <c r="C138" s="7" t="s">
        <v>4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77"/>
      <c r="V138" s="16"/>
      <c r="W138" s="16"/>
      <c r="X138" s="16"/>
      <c r="Y138" s="16"/>
      <c r="Z138" s="16"/>
      <c r="AA138" s="46"/>
      <c r="AB138" s="46"/>
    </row>
    <row r="139" spans="1:28" s="44" customFormat="1" hidden="1" x14ac:dyDescent="0.2">
      <c r="A139" s="7" t="s">
        <v>284</v>
      </c>
      <c r="B139" s="7" t="s">
        <v>2</v>
      </c>
      <c r="C139" s="7" t="s">
        <v>4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74"/>
      <c r="V139" s="51"/>
      <c r="W139" s="51"/>
      <c r="X139" s="51"/>
      <c r="Y139" s="51"/>
      <c r="Z139" s="51"/>
      <c r="AA139" s="46"/>
      <c r="AB139" s="46"/>
    </row>
    <row r="140" spans="1:28" s="44" customFormat="1" hidden="1" x14ac:dyDescent="0.2">
      <c r="A140" s="7" t="s">
        <v>285</v>
      </c>
      <c r="B140" s="7" t="s">
        <v>54</v>
      </c>
      <c r="C140" s="7" t="s">
        <v>38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74"/>
      <c r="V140" s="51"/>
      <c r="W140" s="51"/>
      <c r="X140" s="51"/>
      <c r="Y140" s="51"/>
      <c r="Z140" s="51"/>
      <c r="AA140" s="46"/>
      <c r="AB140" s="46"/>
    </row>
    <row r="141" spans="1:28" s="44" customFormat="1" hidden="1" x14ac:dyDescent="0.2">
      <c r="A141" s="11" t="s">
        <v>202</v>
      </c>
      <c r="B141" s="10" t="s">
        <v>39</v>
      </c>
      <c r="C141" s="7" t="s">
        <v>4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76"/>
      <c r="V141" s="52"/>
      <c r="W141" s="52"/>
      <c r="X141" s="52"/>
      <c r="Y141" s="52"/>
      <c r="Z141" s="52"/>
      <c r="AA141" s="46"/>
      <c r="AB141" s="46"/>
    </row>
    <row r="142" spans="1:28" s="44" customFormat="1" hidden="1" x14ac:dyDescent="0.2">
      <c r="A142" s="5" t="s">
        <v>203</v>
      </c>
      <c r="B142" s="7" t="s">
        <v>51</v>
      </c>
      <c r="C142" s="7" t="s">
        <v>38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74"/>
      <c r="V142" s="51"/>
      <c r="W142" s="51"/>
      <c r="X142" s="51"/>
      <c r="Y142" s="51"/>
      <c r="Z142" s="51"/>
      <c r="AA142" s="46"/>
      <c r="AB142" s="46"/>
    </row>
    <row r="143" spans="1:28" s="44" customFormat="1" ht="41.25" hidden="1" customHeight="1" x14ac:dyDescent="0.2">
      <c r="A143" s="10" t="s">
        <v>286</v>
      </c>
      <c r="B143" s="10" t="s">
        <v>549</v>
      </c>
      <c r="C143" s="7" t="s">
        <v>4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77"/>
      <c r="V143" s="16"/>
      <c r="W143" s="16"/>
      <c r="X143" s="16"/>
      <c r="Y143" s="16"/>
      <c r="Z143" s="16"/>
      <c r="AA143" s="46"/>
      <c r="AB143" s="46"/>
    </row>
    <row r="144" spans="1:28" s="44" customFormat="1" ht="28" hidden="1" x14ac:dyDescent="0.2">
      <c r="A144" s="7" t="s">
        <v>287</v>
      </c>
      <c r="B144" s="7" t="s">
        <v>53</v>
      </c>
      <c r="C144" s="7" t="s">
        <v>4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77"/>
      <c r="V144" s="16"/>
      <c r="W144" s="16"/>
      <c r="X144" s="16"/>
      <c r="Y144" s="16"/>
      <c r="Z144" s="16"/>
      <c r="AA144" s="46"/>
      <c r="AB144" s="46"/>
    </row>
    <row r="145" spans="1:28" s="44" customFormat="1" hidden="1" x14ac:dyDescent="0.2">
      <c r="A145" s="7" t="s">
        <v>288</v>
      </c>
      <c r="B145" s="7" t="s">
        <v>2</v>
      </c>
      <c r="C145" s="7" t="s">
        <v>4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74"/>
      <c r="V145" s="51"/>
      <c r="W145" s="51"/>
      <c r="X145" s="51"/>
      <c r="Y145" s="51"/>
      <c r="Z145" s="51"/>
      <c r="AA145" s="46"/>
      <c r="AB145" s="46"/>
    </row>
    <row r="146" spans="1:28" s="44" customFormat="1" hidden="1" x14ac:dyDescent="0.2">
      <c r="A146" s="7" t="s">
        <v>289</v>
      </c>
      <c r="B146" s="7" t="s">
        <v>54</v>
      </c>
      <c r="C146" s="7" t="s">
        <v>38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74"/>
      <c r="V146" s="51"/>
      <c r="W146" s="51"/>
      <c r="X146" s="51"/>
      <c r="Y146" s="51"/>
      <c r="Z146" s="51"/>
      <c r="AA146" s="46"/>
      <c r="AB146" s="46"/>
    </row>
    <row r="147" spans="1:28" s="44" customFormat="1" ht="39" customHeight="1" x14ac:dyDescent="0.2">
      <c r="A147" s="135" t="s">
        <v>55</v>
      </c>
      <c r="B147" s="135"/>
      <c r="C147" s="135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80"/>
      <c r="V147" s="60"/>
      <c r="W147" s="60"/>
      <c r="X147" s="60"/>
      <c r="Y147" s="60"/>
      <c r="Z147" s="60"/>
      <c r="AA147" s="46"/>
      <c r="AB147" s="46"/>
    </row>
    <row r="148" spans="1:28" s="44" customFormat="1" x14ac:dyDescent="0.2">
      <c r="A148" s="5" t="s">
        <v>24</v>
      </c>
      <c r="B148" s="53" t="s">
        <v>56</v>
      </c>
      <c r="C148" s="7" t="s">
        <v>29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1</v>
      </c>
      <c r="S148" s="16">
        <v>0</v>
      </c>
      <c r="T148" s="16">
        <v>0</v>
      </c>
      <c r="U148" s="77">
        <v>0</v>
      </c>
      <c r="V148" s="16">
        <v>0</v>
      </c>
      <c r="W148" s="16">
        <v>0</v>
      </c>
      <c r="X148" s="16">
        <v>3</v>
      </c>
      <c r="Y148" s="16">
        <v>0</v>
      </c>
      <c r="Z148" s="16">
        <v>0</v>
      </c>
      <c r="AA148" s="46"/>
      <c r="AB148" s="46"/>
    </row>
    <row r="149" spans="1:28" s="44" customFormat="1" x14ac:dyDescent="0.2">
      <c r="A149" s="5" t="s">
        <v>25</v>
      </c>
      <c r="B149" s="53" t="s">
        <v>57</v>
      </c>
      <c r="C149" s="7" t="s">
        <v>29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1</v>
      </c>
      <c r="S149" s="16">
        <v>0</v>
      </c>
      <c r="T149" s="16">
        <v>0</v>
      </c>
      <c r="U149" s="77">
        <v>0</v>
      </c>
      <c r="V149" s="16">
        <v>0</v>
      </c>
      <c r="W149" s="16">
        <v>0</v>
      </c>
      <c r="X149" s="16">
        <v>3</v>
      </c>
      <c r="Y149" s="16">
        <v>0</v>
      </c>
      <c r="Z149" s="16">
        <v>0</v>
      </c>
      <c r="AA149" s="46"/>
      <c r="AB149" s="46"/>
    </row>
    <row r="150" spans="1:28" s="44" customFormat="1" ht="28" x14ac:dyDescent="0.2">
      <c r="A150" s="5" t="s">
        <v>26</v>
      </c>
      <c r="B150" s="53" t="s">
        <v>796</v>
      </c>
      <c r="C150" s="7" t="s">
        <v>29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77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46"/>
      <c r="AB150" s="46"/>
    </row>
    <row r="151" spans="1:28" s="44" customFormat="1" x14ac:dyDescent="0.2">
      <c r="A151" s="5" t="s">
        <v>27</v>
      </c>
      <c r="B151" s="53" t="s">
        <v>59</v>
      </c>
      <c r="C151" s="7" t="s">
        <v>38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74">
        <v>0</v>
      </c>
      <c r="V151" s="51">
        <v>0</v>
      </c>
      <c r="W151" s="51">
        <v>0</v>
      </c>
      <c r="X151" s="51">
        <v>0</v>
      </c>
      <c r="Y151" s="51">
        <v>0</v>
      </c>
      <c r="Z151" s="51">
        <v>0</v>
      </c>
      <c r="AA151" s="46"/>
      <c r="AB151" s="46"/>
    </row>
    <row r="152" spans="1:28" ht="45.75" customHeight="1" x14ac:dyDescent="0.2">
      <c r="A152" s="135" t="s">
        <v>60</v>
      </c>
      <c r="B152" s="135"/>
      <c r="C152" s="135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>
        <v>0</v>
      </c>
      <c r="S152" s="56"/>
      <c r="T152" s="56"/>
      <c r="U152" s="75"/>
      <c r="V152" s="56"/>
      <c r="W152" s="56"/>
      <c r="X152" s="56"/>
      <c r="Y152" s="56"/>
      <c r="Z152" s="56"/>
    </row>
    <row r="153" spans="1:28" ht="28" x14ac:dyDescent="0.2">
      <c r="A153" s="5" t="s">
        <v>28</v>
      </c>
      <c r="B153" s="7" t="s">
        <v>42</v>
      </c>
      <c r="C153" s="7" t="s">
        <v>38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74">
        <v>0</v>
      </c>
      <c r="V153" s="51">
        <v>0</v>
      </c>
      <c r="W153" s="51">
        <v>0</v>
      </c>
      <c r="X153" s="51">
        <v>0</v>
      </c>
      <c r="Y153" s="51">
        <v>0</v>
      </c>
      <c r="Z153" s="51">
        <v>0</v>
      </c>
    </row>
    <row r="154" spans="1:28" ht="28" x14ac:dyDescent="0.2">
      <c r="A154" s="5" t="s">
        <v>30</v>
      </c>
      <c r="B154" s="7" t="s">
        <v>43</v>
      </c>
      <c r="C154" s="7" t="s">
        <v>38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74">
        <v>0</v>
      </c>
      <c r="V154" s="51">
        <v>0</v>
      </c>
      <c r="W154" s="51">
        <v>0</v>
      </c>
      <c r="X154" s="51">
        <v>0</v>
      </c>
      <c r="Y154" s="51">
        <v>0</v>
      </c>
      <c r="Z154" s="51">
        <v>0</v>
      </c>
    </row>
    <row r="155" spans="1:28" ht="28" x14ac:dyDescent="0.2">
      <c r="A155" s="5" t="s">
        <v>31</v>
      </c>
      <c r="B155" s="7" t="s">
        <v>44</v>
      </c>
      <c r="C155" s="7" t="s">
        <v>38</v>
      </c>
      <c r="D155" s="61" t="s">
        <v>797</v>
      </c>
      <c r="E155" s="62" t="s">
        <v>798</v>
      </c>
      <c r="F155" s="62" t="s">
        <v>799</v>
      </c>
      <c r="G155" s="62" t="s">
        <v>800</v>
      </c>
      <c r="H155" s="62" t="s">
        <v>434</v>
      </c>
      <c r="I155" s="62">
        <v>1935525.9999999998</v>
      </c>
      <c r="J155" s="62">
        <v>0</v>
      </c>
      <c r="K155" s="62">
        <v>0</v>
      </c>
      <c r="L155" s="62" t="s">
        <v>436</v>
      </c>
      <c r="M155" s="62">
        <v>0</v>
      </c>
      <c r="N155" s="62" t="s">
        <v>801</v>
      </c>
      <c r="O155" s="62" t="s">
        <v>802</v>
      </c>
      <c r="P155" s="62" t="s">
        <v>803</v>
      </c>
      <c r="Q155" s="62" t="s">
        <v>804</v>
      </c>
      <c r="R155" s="62"/>
      <c r="S155" s="62" t="s">
        <v>805</v>
      </c>
      <c r="T155" s="62" t="s">
        <v>806</v>
      </c>
      <c r="U155" s="81">
        <v>0</v>
      </c>
      <c r="V155" s="62" t="s">
        <v>807</v>
      </c>
      <c r="W155" s="62">
        <v>0</v>
      </c>
      <c r="X155" s="62" t="s">
        <v>808</v>
      </c>
      <c r="Y155" s="62" t="s">
        <v>809</v>
      </c>
      <c r="Z155" s="62">
        <v>0</v>
      </c>
    </row>
    <row r="156" spans="1:28" ht="28" x14ac:dyDescent="0.2">
      <c r="A156" s="5" t="s">
        <v>32</v>
      </c>
      <c r="B156" s="7" t="s">
        <v>48</v>
      </c>
      <c r="C156" s="7" t="s">
        <v>38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74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</row>
    <row r="157" spans="1:28" ht="28" x14ac:dyDescent="0.2">
      <c r="A157" s="5" t="s">
        <v>33</v>
      </c>
      <c r="B157" s="7" t="s">
        <v>49</v>
      </c>
      <c r="C157" s="7" t="s">
        <v>38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74"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</row>
    <row r="158" spans="1:28" ht="48" customHeight="1" x14ac:dyDescent="0.2">
      <c r="A158" s="5" t="s">
        <v>34</v>
      </c>
      <c r="B158" s="7" t="s">
        <v>50</v>
      </c>
      <c r="C158" s="7" t="s">
        <v>38</v>
      </c>
      <c r="D158" s="51" t="s">
        <v>810</v>
      </c>
      <c r="E158" s="51" t="s">
        <v>811</v>
      </c>
      <c r="F158" s="51" t="s">
        <v>812</v>
      </c>
      <c r="G158" s="51" t="s">
        <v>813</v>
      </c>
      <c r="H158" s="51" t="s">
        <v>526</v>
      </c>
      <c r="I158" s="51" t="s">
        <v>814</v>
      </c>
      <c r="J158" s="51" t="s">
        <v>815</v>
      </c>
      <c r="K158" s="51" t="s">
        <v>816</v>
      </c>
      <c r="L158" s="51" t="s">
        <v>817</v>
      </c>
      <c r="M158" s="51" t="s">
        <v>818</v>
      </c>
      <c r="N158" s="51" t="s">
        <v>819</v>
      </c>
      <c r="O158" s="51" t="s">
        <v>820</v>
      </c>
      <c r="P158" s="51" t="s">
        <v>821</v>
      </c>
      <c r="Q158" s="51" t="s">
        <v>822</v>
      </c>
      <c r="R158" s="51" t="s">
        <v>823</v>
      </c>
      <c r="S158" s="51" t="s">
        <v>824</v>
      </c>
      <c r="T158" s="51" t="s">
        <v>825</v>
      </c>
      <c r="U158" s="74">
        <v>0</v>
      </c>
      <c r="V158" s="51" t="s">
        <v>826</v>
      </c>
      <c r="W158" s="51" t="s">
        <v>827</v>
      </c>
      <c r="X158" s="51" t="s">
        <v>828</v>
      </c>
      <c r="Y158" s="51" t="s">
        <v>829</v>
      </c>
      <c r="Z158" s="51" t="s">
        <v>830</v>
      </c>
    </row>
    <row r="159" spans="1:28" ht="42.75" customHeight="1" x14ac:dyDescent="0.2">
      <c r="A159" s="135" t="s">
        <v>138</v>
      </c>
      <c r="B159" s="135"/>
      <c r="C159" s="135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75"/>
      <c r="V159" s="56"/>
      <c r="W159" s="56"/>
      <c r="X159" s="56"/>
      <c r="Y159" s="56"/>
      <c r="Z159" s="56"/>
    </row>
    <row r="160" spans="1:28" x14ac:dyDescent="0.2">
      <c r="A160" s="6" t="s">
        <v>73</v>
      </c>
      <c r="B160" s="10" t="s">
        <v>40</v>
      </c>
      <c r="C160" s="7" t="s">
        <v>4</v>
      </c>
      <c r="D160" s="52" t="s">
        <v>74</v>
      </c>
      <c r="E160" s="52" t="s">
        <v>74</v>
      </c>
      <c r="F160" s="52" t="s">
        <v>74</v>
      </c>
      <c r="G160" s="52" t="s">
        <v>74</v>
      </c>
      <c r="H160" s="52" t="s">
        <v>74</v>
      </c>
      <c r="I160" s="52" t="s">
        <v>74</v>
      </c>
      <c r="J160" s="52" t="s">
        <v>74</v>
      </c>
      <c r="K160" s="52" t="s">
        <v>74</v>
      </c>
      <c r="L160" s="52" t="s">
        <v>74</v>
      </c>
      <c r="M160" s="52" t="s">
        <v>74</v>
      </c>
      <c r="N160" s="52" t="s">
        <v>74</v>
      </c>
      <c r="O160" s="52" t="s">
        <v>74</v>
      </c>
      <c r="P160" s="52" t="s">
        <v>74</v>
      </c>
      <c r="Q160" s="52" t="s">
        <v>74</v>
      </c>
      <c r="R160" s="52" t="s">
        <v>74</v>
      </c>
      <c r="S160" s="52" t="s">
        <v>74</v>
      </c>
      <c r="T160" s="52" t="s">
        <v>74</v>
      </c>
      <c r="U160" s="76" t="s">
        <v>74</v>
      </c>
      <c r="V160" s="52" t="s">
        <v>74</v>
      </c>
      <c r="W160" s="52" t="s">
        <v>74</v>
      </c>
      <c r="X160" s="52" t="s">
        <v>74</v>
      </c>
      <c r="Y160" s="52" t="s">
        <v>74</v>
      </c>
      <c r="Z160" s="52" t="s">
        <v>74</v>
      </c>
    </row>
    <row r="161" spans="1:28" x14ac:dyDescent="0.2">
      <c r="A161" s="5" t="s">
        <v>75</v>
      </c>
      <c r="B161" s="7" t="s">
        <v>2</v>
      </c>
      <c r="C161" s="7" t="s">
        <v>4</v>
      </c>
      <c r="D161" s="16" t="s">
        <v>225</v>
      </c>
      <c r="E161" s="16" t="s">
        <v>225</v>
      </c>
      <c r="F161" s="16" t="s">
        <v>225</v>
      </c>
      <c r="G161" s="16" t="s">
        <v>225</v>
      </c>
      <c r="H161" s="16" t="s">
        <v>225</v>
      </c>
      <c r="I161" s="16" t="s">
        <v>225</v>
      </c>
      <c r="J161" s="16" t="s">
        <v>225</v>
      </c>
      <c r="K161" s="16" t="s">
        <v>225</v>
      </c>
      <c r="L161" s="16" t="s">
        <v>225</v>
      </c>
      <c r="M161" s="16" t="s">
        <v>225</v>
      </c>
      <c r="N161" s="16" t="s">
        <v>225</v>
      </c>
      <c r="O161" s="16" t="s">
        <v>225</v>
      </c>
      <c r="P161" s="16" t="s">
        <v>225</v>
      </c>
      <c r="Q161" s="16" t="s">
        <v>225</v>
      </c>
      <c r="R161" s="16" t="s">
        <v>225</v>
      </c>
      <c r="S161" s="16" t="s">
        <v>225</v>
      </c>
      <c r="T161" s="16" t="s">
        <v>225</v>
      </c>
      <c r="U161" s="77" t="s">
        <v>225</v>
      </c>
      <c r="V161" s="16" t="s">
        <v>225</v>
      </c>
      <c r="W161" s="16" t="s">
        <v>225</v>
      </c>
      <c r="X161" s="16" t="s">
        <v>225</v>
      </c>
      <c r="Y161" s="16" t="s">
        <v>225</v>
      </c>
      <c r="Z161" s="16" t="s">
        <v>225</v>
      </c>
    </row>
    <row r="162" spans="1:28" ht="28" x14ac:dyDescent="0.2">
      <c r="A162" s="5" t="s">
        <v>76</v>
      </c>
      <c r="B162" s="7" t="s">
        <v>61</v>
      </c>
      <c r="C162" s="7" t="s">
        <v>224</v>
      </c>
      <c r="D162" s="16">
        <v>391289</v>
      </c>
      <c r="E162" s="16">
        <v>1873360</v>
      </c>
      <c r="F162" s="16">
        <v>156520</v>
      </c>
      <c r="G162" s="16">
        <v>161530</v>
      </c>
      <c r="H162" s="16">
        <v>247725</v>
      </c>
      <c r="I162" s="16">
        <v>1150004</v>
      </c>
      <c r="J162" s="16">
        <v>825183</v>
      </c>
      <c r="K162" s="16">
        <v>1340306</v>
      </c>
      <c r="L162" s="16">
        <v>681484</v>
      </c>
      <c r="M162" s="16">
        <v>0</v>
      </c>
      <c r="N162" s="16">
        <v>1524320</v>
      </c>
      <c r="O162" s="16">
        <v>494190</v>
      </c>
      <c r="P162" s="16">
        <v>522850</v>
      </c>
      <c r="Q162" s="16">
        <v>496180</v>
      </c>
      <c r="R162" s="16">
        <v>1656860</v>
      </c>
      <c r="S162" s="16">
        <v>626460</v>
      </c>
      <c r="T162" s="16">
        <v>666770</v>
      </c>
      <c r="U162" s="77">
        <v>0</v>
      </c>
      <c r="V162" s="16">
        <v>749080</v>
      </c>
      <c r="W162" s="16">
        <v>0</v>
      </c>
      <c r="X162" s="16">
        <v>360234</v>
      </c>
      <c r="Y162" s="16">
        <v>321019</v>
      </c>
      <c r="Z162" s="16">
        <v>77051</v>
      </c>
      <c r="AA162" s="54">
        <v>14322415</v>
      </c>
      <c r="AB162" s="54">
        <v>14322415</v>
      </c>
    </row>
    <row r="163" spans="1:28" ht="28" hidden="1" x14ac:dyDescent="0.2">
      <c r="A163" s="5"/>
      <c r="B163" s="63" t="s">
        <v>44</v>
      </c>
      <c r="C163" s="7"/>
      <c r="D163" s="16" t="s">
        <v>831</v>
      </c>
      <c r="E163" s="16" t="s">
        <v>832</v>
      </c>
      <c r="F163" s="16" t="s">
        <v>833</v>
      </c>
      <c r="G163" s="16" t="s">
        <v>834</v>
      </c>
      <c r="H163" s="16" t="s">
        <v>835</v>
      </c>
      <c r="I163" s="16" t="s">
        <v>836</v>
      </c>
      <c r="J163" s="16">
        <v>0</v>
      </c>
      <c r="K163" s="16">
        <v>0</v>
      </c>
      <c r="L163" s="16" t="s">
        <v>837</v>
      </c>
      <c r="M163" s="16">
        <v>0</v>
      </c>
      <c r="N163" s="16" t="s">
        <v>838</v>
      </c>
      <c r="O163" s="16" t="s">
        <v>839</v>
      </c>
      <c r="P163" s="16" t="s">
        <v>840</v>
      </c>
      <c r="Q163" s="16" t="s">
        <v>841</v>
      </c>
      <c r="R163" s="16" t="s">
        <v>842</v>
      </c>
      <c r="S163" s="16" t="s">
        <v>843</v>
      </c>
      <c r="T163" s="16" t="s">
        <v>844</v>
      </c>
      <c r="U163" s="77">
        <v>0</v>
      </c>
      <c r="V163" s="16" t="s">
        <v>845</v>
      </c>
      <c r="W163" s="16">
        <v>0</v>
      </c>
      <c r="X163" s="16" t="s">
        <v>846</v>
      </c>
      <c r="Y163" s="16" t="s">
        <v>847</v>
      </c>
      <c r="Z163" s="16">
        <v>0</v>
      </c>
      <c r="AA163" s="54" t="s">
        <v>848</v>
      </c>
      <c r="AB163" s="54" t="s">
        <v>848</v>
      </c>
    </row>
    <row r="164" spans="1:28" ht="26.25" customHeight="1" x14ac:dyDescent="0.2">
      <c r="A164" s="5" t="s">
        <v>77</v>
      </c>
      <c r="B164" s="7" t="s">
        <v>62</v>
      </c>
      <c r="C164" s="7" t="s">
        <v>38</v>
      </c>
      <c r="D164" s="16" t="s">
        <v>849</v>
      </c>
      <c r="E164" s="16" t="s">
        <v>850</v>
      </c>
      <c r="F164" s="16" t="s">
        <v>851</v>
      </c>
      <c r="G164" s="16" t="s">
        <v>852</v>
      </c>
      <c r="H164" s="16" t="s">
        <v>853</v>
      </c>
      <c r="I164" s="16" t="s">
        <v>854</v>
      </c>
      <c r="J164" s="16" t="s">
        <v>855</v>
      </c>
      <c r="K164" s="16" t="s">
        <v>856</v>
      </c>
      <c r="L164" s="16" t="s">
        <v>857</v>
      </c>
      <c r="M164" s="16" t="s">
        <v>858</v>
      </c>
      <c r="N164" s="16" t="s">
        <v>859</v>
      </c>
      <c r="O164" s="16" t="s">
        <v>860</v>
      </c>
      <c r="P164" s="16" t="s">
        <v>861</v>
      </c>
      <c r="Q164" s="16" t="s">
        <v>862</v>
      </c>
      <c r="R164" s="16" t="s">
        <v>863</v>
      </c>
      <c r="S164" s="16" t="s">
        <v>864</v>
      </c>
      <c r="T164" s="16" t="s">
        <v>865</v>
      </c>
      <c r="U164" s="77">
        <v>0</v>
      </c>
      <c r="V164" s="16" t="s">
        <v>866</v>
      </c>
      <c r="W164" s="16" t="s">
        <v>867</v>
      </c>
      <c r="X164" s="16" t="s">
        <v>868</v>
      </c>
      <c r="Y164" s="16" t="s">
        <v>869</v>
      </c>
      <c r="Z164" s="16" t="s">
        <v>870</v>
      </c>
      <c r="AA164" s="54" t="s">
        <v>871</v>
      </c>
      <c r="AB164" s="54" t="s">
        <v>871</v>
      </c>
    </row>
    <row r="165" spans="1:28" ht="31.5" customHeight="1" x14ac:dyDescent="0.2">
      <c r="A165" s="5" t="s">
        <v>78</v>
      </c>
      <c r="B165" s="7" t="s">
        <v>63</v>
      </c>
      <c r="C165" s="7" t="s">
        <v>38</v>
      </c>
      <c r="D165" s="16" t="s">
        <v>872</v>
      </c>
      <c r="E165" s="16" t="s">
        <v>873</v>
      </c>
      <c r="F165" s="16" t="s">
        <v>874</v>
      </c>
      <c r="G165" s="16" t="s">
        <v>875</v>
      </c>
      <c r="H165" s="16" t="s">
        <v>876</v>
      </c>
      <c r="I165" s="16" t="s">
        <v>877</v>
      </c>
      <c r="J165" s="16" t="s">
        <v>878</v>
      </c>
      <c r="K165" s="16" t="s">
        <v>879</v>
      </c>
      <c r="L165" s="16" t="s">
        <v>880</v>
      </c>
      <c r="M165" s="16" t="s">
        <v>881</v>
      </c>
      <c r="N165" s="16" t="s">
        <v>882</v>
      </c>
      <c r="O165" s="16" t="s">
        <v>883</v>
      </c>
      <c r="P165" s="16" t="s">
        <v>884</v>
      </c>
      <c r="Q165" s="16" t="s">
        <v>885</v>
      </c>
      <c r="R165" s="16" t="s">
        <v>886</v>
      </c>
      <c r="S165" s="16" t="s">
        <v>887</v>
      </c>
      <c r="T165" s="16" t="s">
        <v>888</v>
      </c>
      <c r="U165" s="77">
        <v>0</v>
      </c>
      <c r="V165" s="16" t="s">
        <v>889</v>
      </c>
      <c r="W165" s="16" t="s">
        <v>890</v>
      </c>
      <c r="X165" s="16" t="s">
        <v>891</v>
      </c>
      <c r="Y165" s="16" t="s">
        <v>892</v>
      </c>
      <c r="Z165" s="16" t="s">
        <v>893</v>
      </c>
    </row>
    <row r="166" spans="1:28" x14ac:dyDescent="0.2">
      <c r="A166" s="5" t="s">
        <v>79</v>
      </c>
      <c r="B166" s="7" t="s">
        <v>64</v>
      </c>
      <c r="C166" s="7" t="s">
        <v>38</v>
      </c>
      <c r="D166" s="16" t="s">
        <v>894</v>
      </c>
      <c r="E166" s="16" t="s">
        <v>895</v>
      </c>
      <c r="F166" s="16" t="s">
        <v>896</v>
      </c>
      <c r="G166" s="16" t="s">
        <v>897</v>
      </c>
      <c r="H166" s="16" t="s">
        <v>898</v>
      </c>
      <c r="I166" s="16" t="s">
        <v>899</v>
      </c>
      <c r="J166" s="16" t="s">
        <v>900</v>
      </c>
      <c r="K166" s="16" t="s">
        <v>901</v>
      </c>
      <c r="L166" s="16" t="s">
        <v>902</v>
      </c>
      <c r="M166" s="16" t="s">
        <v>903</v>
      </c>
      <c r="N166" s="16" t="s">
        <v>904</v>
      </c>
      <c r="O166" s="16" t="s">
        <v>905</v>
      </c>
      <c r="P166" s="16" t="s">
        <v>906</v>
      </c>
      <c r="Q166" s="16" t="s">
        <v>907</v>
      </c>
      <c r="R166" s="16" t="s">
        <v>908</v>
      </c>
      <c r="S166" s="16" t="s">
        <v>909</v>
      </c>
      <c r="T166" s="16" t="s">
        <v>910</v>
      </c>
      <c r="U166" s="77">
        <v>0</v>
      </c>
      <c r="V166" s="16" t="s">
        <v>911</v>
      </c>
      <c r="W166" s="16" t="s">
        <v>912</v>
      </c>
      <c r="X166" s="16" t="s">
        <v>913</v>
      </c>
      <c r="Y166" s="16" t="s">
        <v>914</v>
      </c>
      <c r="Z166" s="16" t="s">
        <v>915</v>
      </c>
    </row>
    <row r="167" spans="1:28" ht="28" x14ac:dyDescent="0.2">
      <c r="A167" s="5" t="s">
        <v>80</v>
      </c>
      <c r="B167" s="7" t="s">
        <v>65</v>
      </c>
      <c r="C167" s="7" t="s">
        <v>38</v>
      </c>
      <c r="D167" s="16" t="s">
        <v>916</v>
      </c>
      <c r="E167" s="16" t="s">
        <v>917</v>
      </c>
      <c r="F167" s="16" t="s">
        <v>918</v>
      </c>
      <c r="G167" s="16" t="s">
        <v>919</v>
      </c>
      <c r="H167" s="16" t="s">
        <v>920</v>
      </c>
      <c r="I167" s="16" t="s">
        <v>921</v>
      </c>
      <c r="J167" s="16" t="s">
        <v>922</v>
      </c>
      <c r="K167" s="16" t="s">
        <v>923</v>
      </c>
      <c r="L167" s="16" t="s">
        <v>924</v>
      </c>
      <c r="M167" s="16">
        <v>0</v>
      </c>
      <c r="N167" s="16" t="s">
        <v>925</v>
      </c>
      <c r="O167" s="16" t="s">
        <v>926</v>
      </c>
      <c r="P167" s="16" t="s">
        <v>927</v>
      </c>
      <c r="Q167" s="16" t="s">
        <v>928</v>
      </c>
      <c r="R167" s="16" t="s">
        <v>929</v>
      </c>
      <c r="S167" s="16" t="s">
        <v>930</v>
      </c>
      <c r="T167" s="16" t="s">
        <v>931</v>
      </c>
      <c r="U167" s="77"/>
      <c r="V167" s="16" t="s">
        <v>932</v>
      </c>
      <c r="W167" s="16">
        <v>0</v>
      </c>
      <c r="X167" s="16" t="s">
        <v>933</v>
      </c>
      <c r="Y167" s="16" t="s">
        <v>934</v>
      </c>
      <c r="Z167" s="16" t="s">
        <v>935</v>
      </c>
      <c r="AA167" s="54" t="s">
        <v>936</v>
      </c>
      <c r="AB167" s="54" t="s">
        <v>936</v>
      </c>
    </row>
    <row r="168" spans="1:28" ht="28" x14ac:dyDescent="0.2">
      <c r="A168" s="5" t="s">
        <v>81</v>
      </c>
      <c r="B168" s="7" t="s">
        <v>66</v>
      </c>
      <c r="C168" s="7" t="s">
        <v>38</v>
      </c>
      <c r="D168" s="16" t="s">
        <v>1601</v>
      </c>
      <c r="E168" s="16" t="s">
        <v>1602</v>
      </c>
      <c r="F168" s="16" t="s">
        <v>1603</v>
      </c>
      <c r="G168" s="16" t="s">
        <v>1604</v>
      </c>
      <c r="H168" s="16" t="s">
        <v>1605</v>
      </c>
      <c r="I168" s="16" t="s">
        <v>1606</v>
      </c>
      <c r="J168" s="16" t="s">
        <v>1607</v>
      </c>
      <c r="K168" s="16" t="s">
        <v>1608</v>
      </c>
      <c r="L168" s="16" t="s">
        <v>1609</v>
      </c>
      <c r="M168" s="16" t="s">
        <v>1610</v>
      </c>
      <c r="N168" s="16" t="s">
        <v>1611</v>
      </c>
      <c r="O168" s="16" t="s">
        <v>1612</v>
      </c>
      <c r="P168" s="16" t="s">
        <v>1613</v>
      </c>
      <c r="Q168" s="16" t="s">
        <v>1614</v>
      </c>
      <c r="R168" s="16" t="s">
        <v>1615</v>
      </c>
      <c r="S168" s="16" t="s">
        <v>1616</v>
      </c>
      <c r="T168" s="16" t="s">
        <v>1617</v>
      </c>
      <c r="U168" s="77" t="s">
        <v>937</v>
      </c>
      <c r="V168" s="16" t="s">
        <v>1618</v>
      </c>
      <c r="W168" s="16" t="s">
        <v>1619</v>
      </c>
      <c r="X168" s="16" t="s">
        <v>1620</v>
      </c>
      <c r="Y168" s="16" t="s">
        <v>1621</v>
      </c>
      <c r="Z168" s="16" t="s">
        <v>1622</v>
      </c>
      <c r="AA168" s="54" t="s">
        <v>938</v>
      </c>
      <c r="AB168" s="54" t="s">
        <v>938</v>
      </c>
    </row>
    <row r="169" spans="1:28" s="44" customFormat="1" ht="28" x14ac:dyDescent="0.2">
      <c r="A169" s="5" t="s">
        <v>82</v>
      </c>
      <c r="B169" s="7" t="s">
        <v>67</v>
      </c>
      <c r="C169" s="7" t="s">
        <v>38</v>
      </c>
      <c r="D169" s="16" t="s">
        <v>1628</v>
      </c>
      <c r="E169" s="16" t="s">
        <v>1629</v>
      </c>
      <c r="F169" s="16" t="s">
        <v>1630</v>
      </c>
      <c r="G169" s="16" t="s">
        <v>1631</v>
      </c>
      <c r="H169" s="16" t="s">
        <v>1632</v>
      </c>
      <c r="I169" s="16" t="s">
        <v>1633</v>
      </c>
      <c r="J169" s="16" t="s">
        <v>1634</v>
      </c>
      <c r="K169" s="16" t="s">
        <v>1635</v>
      </c>
      <c r="L169" s="16" t="s">
        <v>1636</v>
      </c>
      <c r="M169" s="16" t="s">
        <v>1637</v>
      </c>
      <c r="N169" s="16" t="s">
        <v>1638</v>
      </c>
      <c r="O169" s="16" t="s">
        <v>1639</v>
      </c>
      <c r="P169" s="16" t="s">
        <v>1640</v>
      </c>
      <c r="Q169" s="16" t="s">
        <v>1641</v>
      </c>
      <c r="R169" s="16" t="s">
        <v>1642</v>
      </c>
      <c r="S169" s="16" t="s">
        <v>1643</v>
      </c>
      <c r="T169" s="16" t="s">
        <v>1644</v>
      </c>
      <c r="U169" s="77" t="s">
        <v>939</v>
      </c>
      <c r="V169" s="16" t="s">
        <v>1627</v>
      </c>
      <c r="W169" s="16" t="s">
        <v>1626</v>
      </c>
      <c r="X169" s="16" t="s">
        <v>1625</v>
      </c>
      <c r="Y169" s="16" t="s">
        <v>1624</v>
      </c>
      <c r="Z169" s="16" t="s">
        <v>1623</v>
      </c>
      <c r="AA169" s="46">
        <v>2299999.9999999995</v>
      </c>
      <c r="AB169" s="46">
        <v>2299999.9999999995</v>
      </c>
    </row>
    <row r="170" spans="1:28" s="44" customFormat="1" ht="42" x14ac:dyDescent="0.2">
      <c r="A170" s="5" t="s">
        <v>83</v>
      </c>
      <c r="B170" s="7" t="s">
        <v>940</v>
      </c>
      <c r="C170" s="7" t="s">
        <v>38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77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46"/>
      <c r="AB170" s="46"/>
    </row>
    <row r="171" spans="1:28" s="44" customFormat="1" x14ac:dyDescent="0.2">
      <c r="A171" s="6" t="s">
        <v>84</v>
      </c>
      <c r="B171" s="10" t="s">
        <v>40</v>
      </c>
      <c r="C171" s="7" t="s">
        <v>4</v>
      </c>
      <c r="D171" s="52" t="s">
        <v>85</v>
      </c>
      <c r="E171" s="52" t="s">
        <v>85</v>
      </c>
      <c r="F171" s="52" t="s">
        <v>85</v>
      </c>
      <c r="G171" s="52" t="s">
        <v>85</v>
      </c>
      <c r="H171" s="52" t="s">
        <v>85</v>
      </c>
      <c r="I171" s="52" t="s">
        <v>85</v>
      </c>
      <c r="J171" s="52" t="s">
        <v>85</v>
      </c>
      <c r="K171" s="52" t="s">
        <v>85</v>
      </c>
      <c r="L171" s="52" t="s">
        <v>85</v>
      </c>
      <c r="M171" s="52" t="s">
        <v>85</v>
      </c>
      <c r="N171" s="52" t="s">
        <v>85</v>
      </c>
      <c r="O171" s="52" t="s">
        <v>85</v>
      </c>
      <c r="P171" s="52" t="s">
        <v>85</v>
      </c>
      <c r="Q171" s="52" t="s">
        <v>85</v>
      </c>
      <c r="R171" s="52" t="s">
        <v>85</v>
      </c>
      <c r="S171" s="52" t="s">
        <v>85</v>
      </c>
      <c r="T171" s="52" t="s">
        <v>85</v>
      </c>
      <c r="U171" s="76" t="s">
        <v>85</v>
      </c>
      <c r="V171" s="52" t="s">
        <v>85</v>
      </c>
      <c r="W171" s="52" t="s">
        <v>85</v>
      </c>
      <c r="X171" s="52" t="s">
        <v>85</v>
      </c>
      <c r="Y171" s="52" t="s">
        <v>85</v>
      </c>
      <c r="Z171" s="52" t="s">
        <v>85</v>
      </c>
      <c r="AA171" s="46"/>
      <c r="AB171" s="46"/>
    </row>
    <row r="172" spans="1:28" s="44" customFormat="1" x14ac:dyDescent="0.2">
      <c r="A172" s="5" t="s">
        <v>86</v>
      </c>
      <c r="B172" s="7" t="s">
        <v>2</v>
      </c>
      <c r="C172" s="7" t="s">
        <v>4</v>
      </c>
      <c r="D172" s="16" t="s">
        <v>87</v>
      </c>
      <c r="E172" s="16" t="s">
        <v>87</v>
      </c>
      <c r="F172" s="16" t="s">
        <v>87</v>
      </c>
      <c r="G172" s="16" t="s">
        <v>87</v>
      </c>
      <c r="H172" s="16" t="s">
        <v>87</v>
      </c>
      <c r="I172" s="16" t="s">
        <v>87</v>
      </c>
      <c r="J172" s="16" t="s">
        <v>87</v>
      </c>
      <c r="K172" s="16" t="s">
        <v>87</v>
      </c>
      <c r="L172" s="16" t="s">
        <v>87</v>
      </c>
      <c r="M172" s="16" t="s">
        <v>87</v>
      </c>
      <c r="N172" s="16" t="s">
        <v>87</v>
      </c>
      <c r="O172" s="16" t="s">
        <v>87</v>
      </c>
      <c r="P172" s="16" t="s">
        <v>87</v>
      </c>
      <c r="Q172" s="16" t="s">
        <v>87</v>
      </c>
      <c r="R172" s="16" t="s">
        <v>87</v>
      </c>
      <c r="S172" s="16" t="s">
        <v>87</v>
      </c>
      <c r="T172" s="16" t="s">
        <v>87</v>
      </c>
      <c r="U172" s="77" t="s">
        <v>87</v>
      </c>
      <c r="V172" s="16" t="s">
        <v>87</v>
      </c>
      <c r="W172" s="16" t="s">
        <v>87</v>
      </c>
      <c r="X172" s="16" t="s">
        <v>87</v>
      </c>
      <c r="Y172" s="16" t="s">
        <v>87</v>
      </c>
      <c r="Z172" s="16" t="s">
        <v>87</v>
      </c>
      <c r="AA172" s="46"/>
      <c r="AB172" s="46"/>
    </row>
    <row r="173" spans="1:28" s="44" customFormat="1" ht="28" x14ac:dyDescent="0.2">
      <c r="A173" s="5" t="s">
        <v>88</v>
      </c>
      <c r="B173" s="7" t="s">
        <v>61</v>
      </c>
      <c r="C173" s="7" t="s">
        <v>224</v>
      </c>
      <c r="D173" s="16" t="s">
        <v>941</v>
      </c>
      <c r="E173" s="16" t="s">
        <v>942</v>
      </c>
      <c r="F173" s="16" t="s">
        <v>943</v>
      </c>
      <c r="G173" s="16" t="s">
        <v>944</v>
      </c>
      <c r="H173" s="16" t="s">
        <v>945</v>
      </c>
      <c r="I173" s="16" t="s">
        <v>946</v>
      </c>
      <c r="J173" s="16" t="s">
        <v>947</v>
      </c>
      <c r="K173" s="16" t="s">
        <v>948</v>
      </c>
      <c r="L173" s="16" t="s">
        <v>949</v>
      </c>
      <c r="M173" s="16" t="s">
        <v>950</v>
      </c>
      <c r="N173" s="16" t="s">
        <v>951</v>
      </c>
      <c r="O173" s="16" t="s">
        <v>952</v>
      </c>
      <c r="P173" s="16" t="s">
        <v>953</v>
      </c>
      <c r="Q173" s="16" t="s">
        <v>954</v>
      </c>
      <c r="R173" s="16" t="s">
        <v>955</v>
      </c>
      <c r="S173" s="16" t="s">
        <v>956</v>
      </c>
      <c r="T173" s="16" t="s">
        <v>957</v>
      </c>
      <c r="U173" s="77">
        <v>0</v>
      </c>
      <c r="V173" s="16" t="s">
        <v>958</v>
      </c>
      <c r="W173" s="16" t="s">
        <v>959</v>
      </c>
      <c r="X173" s="16" t="s">
        <v>960</v>
      </c>
      <c r="Y173" s="16" t="s">
        <v>961</v>
      </c>
      <c r="Z173" s="16" t="s">
        <v>962</v>
      </c>
      <c r="AA173" s="46" t="s">
        <v>963</v>
      </c>
      <c r="AB173" s="46" t="s">
        <v>963</v>
      </c>
    </row>
    <row r="174" spans="1:28" s="44" customFormat="1" ht="28" hidden="1" x14ac:dyDescent="0.2">
      <c r="A174" s="5"/>
      <c r="B174" s="63" t="s">
        <v>44</v>
      </c>
      <c r="C174" s="7"/>
      <c r="D174" s="16" t="s">
        <v>964</v>
      </c>
      <c r="E174" s="16" t="s">
        <v>965</v>
      </c>
      <c r="F174" s="16" t="s">
        <v>966</v>
      </c>
      <c r="G174" s="16" t="s">
        <v>967</v>
      </c>
      <c r="H174" s="16" t="s">
        <v>968</v>
      </c>
      <c r="I174" s="16" t="s">
        <v>969</v>
      </c>
      <c r="J174" s="16">
        <v>0</v>
      </c>
      <c r="K174" s="16">
        <v>0</v>
      </c>
      <c r="L174" s="16" t="s">
        <v>970</v>
      </c>
      <c r="M174" s="16">
        <v>0</v>
      </c>
      <c r="N174" s="16" t="s">
        <v>971</v>
      </c>
      <c r="O174" s="16" t="s">
        <v>972</v>
      </c>
      <c r="P174" s="16" t="s">
        <v>973</v>
      </c>
      <c r="Q174" s="16" t="s">
        <v>974</v>
      </c>
      <c r="R174" s="16" t="s">
        <v>975</v>
      </c>
      <c r="S174" s="16" t="s">
        <v>976</v>
      </c>
      <c r="T174" s="16" t="s">
        <v>977</v>
      </c>
      <c r="U174" s="77">
        <v>0</v>
      </c>
      <c r="V174" s="16" t="s">
        <v>978</v>
      </c>
      <c r="W174" s="16">
        <v>0</v>
      </c>
      <c r="X174" s="16" t="s">
        <v>979</v>
      </c>
      <c r="Y174" s="16" t="s">
        <v>980</v>
      </c>
      <c r="Z174" s="16">
        <v>0</v>
      </c>
      <c r="AA174" s="46" t="s">
        <v>981</v>
      </c>
      <c r="AB174" s="46" t="s">
        <v>981</v>
      </c>
    </row>
    <row r="175" spans="1:28" s="44" customFormat="1" x14ac:dyDescent="0.2">
      <c r="A175" s="5" t="s">
        <v>89</v>
      </c>
      <c r="B175" s="7" t="s">
        <v>62</v>
      </c>
      <c r="C175" s="7" t="s">
        <v>38</v>
      </c>
      <c r="D175" s="16" t="s">
        <v>982</v>
      </c>
      <c r="E175" s="16" t="s">
        <v>983</v>
      </c>
      <c r="F175" s="16" t="s">
        <v>984</v>
      </c>
      <c r="G175" s="16" t="s">
        <v>985</v>
      </c>
      <c r="H175" s="16" t="s">
        <v>986</v>
      </c>
      <c r="I175" s="16" t="s">
        <v>987</v>
      </c>
      <c r="J175" s="16" t="s">
        <v>988</v>
      </c>
      <c r="K175" s="16" t="s">
        <v>989</v>
      </c>
      <c r="L175" s="16" t="s">
        <v>990</v>
      </c>
      <c r="M175" s="16" t="s">
        <v>991</v>
      </c>
      <c r="N175" s="16" t="s">
        <v>992</v>
      </c>
      <c r="O175" s="16" t="s">
        <v>993</v>
      </c>
      <c r="P175" s="16" t="s">
        <v>994</v>
      </c>
      <c r="Q175" s="16" t="s">
        <v>995</v>
      </c>
      <c r="R175" s="16" t="s">
        <v>996</v>
      </c>
      <c r="S175" s="16" t="s">
        <v>997</v>
      </c>
      <c r="T175" s="16" t="s">
        <v>998</v>
      </c>
      <c r="U175" s="77">
        <v>0</v>
      </c>
      <c r="V175" s="16" t="s">
        <v>999</v>
      </c>
      <c r="W175" s="16" t="s">
        <v>1000</v>
      </c>
      <c r="X175" s="16" t="s">
        <v>1001</v>
      </c>
      <c r="Y175" s="16" t="s">
        <v>1002</v>
      </c>
      <c r="Z175" s="16" t="s">
        <v>1003</v>
      </c>
      <c r="AA175" s="46" t="s">
        <v>1004</v>
      </c>
      <c r="AB175" s="46" t="s">
        <v>1004</v>
      </c>
    </row>
    <row r="176" spans="1:28" s="44" customFormat="1" x14ac:dyDescent="0.2">
      <c r="A176" s="5" t="s">
        <v>90</v>
      </c>
      <c r="B176" s="7" t="s">
        <v>63</v>
      </c>
      <c r="C176" s="7" t="s">
        <v>38</v>
      </c>
      <c r="D176" s="16" t="s">
        <v>1005</v>
      </c>
      <c r="E176" s="16" t="s">
        <v>1006</v>
      </c>
      <c r="F176" s="16" t="s">
        <v>1007</v>
      </c>
      <c r="G176" s="16" t="s">
        <v>1008</v>
      </c>
      <c r="H176" s="16" t="s">
        <v>1009</v>
      </c>
      <c r="I176" s="16" t="s">
        <v>1010</v>
      </c>
      <c r="J176" s="16" t="s">
        <v>1011</v>
      </c>
      <c r="K176" s="16" t="s">
        <v>1012</v>
      </c>
      <c r="L176" s="16" t="s">
        <v>1013</v>
      </c>
      <c r="M176" s="16" t="s">
        <v>1014</v>
      </c>
      <c r="N176" s="16" t="s">
        <v>1015</v>
      </c>
      <c r="O176" s="16" t="s">
        <v>1016</v>
      </c>
      <c r="P176" s="16" t="s">
        <v>1017</v>
      </c>
      <c r="Q176" s="16" t="s">
        <v>1018</v>
      </c>
      <c r="R176" s="16" t="s">
        <v>1019</v>
      </c>
      <c r="S176" s="16" t="s">
        <v>1020</v>
      </c>
      <c r="T176" s="16" t="s">
        <v>1021</v>
      </c>
      <c r="U176" s="77">
        <v>0</v>
      </c>
      <c r="V176" s="16" t="s">
        <v>1022</v>
      </c>
      <c r="W176" s="16" t="s">
        <v>1023</v>
      </c>
      <c r="X176" s="16" t="s">
        <v>1024</v>
      </c>
      <c r="Y176" s="16" t="s">
        <v>1025</v>
      </c>
      <c r="Z176" s="16" t="s">
        <v>1026</v>
      </c>
      <c r="AA176" s="46"/>
      <c r="AB176" s="46"/>
    </row>
    <row r="177" spans="1:28" s="44" customFormat="1" ht="29.25" customHeight="1" x14ac:dyDescent="0.2">
      <c r="A177" s="5" t="s">
        <v>91</v>
      </c>
      <c r="B177" s="7" t="s">
        <v>64</v>
      </c>
      <c r="C177" s="7" t="s">
        <v>38</v>
      </c>
      <c r="D177" s="16" t="s">
        <v>1027</v>
      </c>
      <c r="E177" s="16" t="s">
        <v>1028</v>
      </c>
      <c r="F177" s="16" t="s">
        <v>1029</v>
      </c>
      <c r="G177" s="16" t="s">
        <v>1030</v>
      </c>
      <c r="H177" s="16" t="s">
        <v>1031</v>
      </c>
      <c r="I177" s="16" t="s">
        <v>1032</v>
      </c>
      <c r="J177" s="16" t="s">
        <v>1033</v>
      </c>
      <c r="K177" s="16" t="s">
        <v>1034</v>
      </c>
      <c r="L177" s="16" t="s">
        <v>1035</v>
      </c>
      <c r="M177" s="16" t="s">
        <v>1036</v>
      </c>
      <c r="N177" s="16" t="s">
        <v>1037</v>
      </c>
      <c r="O177" s="16" t="s">
        <v>1038</v>
      </c>
      <c r="P177" s="16" t="s">
        <v>1039</v>
      </c>
      <c r="Q177" s="16" t="s">
        <v>1040</v>
      </c>
      <c r="R177" s="16" t="s">
        <v>1041</v>
      </c>
      <c r="S177" s="16" t="s">
        <v>1042</v>
      </c>
      <c r="T177" s="16" t="s">
        <v>1043</v>
      </c>
      <c r="U177" s="77">
        <v>0</v>
      </c>
      <c r="V177" s="16" t="s">
        <v>1044</v>
      </c>
      <c r="W177" s="16" t="s">
        <v>1045</v>
      </c>
      <c r="X177" s="16" t="s">
        <v>1046</v>
      </c>
      <c r="Y177" s="16" t="s">
        <v>1047</v>
      </c>
      <c r="Z177" s="16" t="s">
        <v>1048</v>
      </c>
      <c r="AA177" s="46"/>
      <c r="AB177" s="46"/>
    </row>
    <row r="178" spans="1:28" s="44" customFormat="1" ht="28" x14ac:dyDescent="0.2">
      <c r="A178" s="5" t="s">
        <v>92</v>
      </c>
      <c r="B178" s="7" t="s">
        <v>65</v>
      </c>
      <c r="C178" s="7" t="s">
        <v>38</v>
      </c>
      <c r="D178" s="16" t="s">
        <v>1049</v>
      </c>
      <c r="E178" s="16" t="s">
        <v>1050</v>
      </c>
      <c r="F178" s="16" t="s">
        <v>1051</v>
      </c>
      <c r="G178" s="16" t="s">
        <v>1052</v>
      </c>
      <c r="H178" s="16" t="s">
        <v>1053</v>
      </c>
      <c r="I178" s="16" t="s">
        <v>1054</v>
      </c>
      <c r="J178" s="16" t="s">
        <v>1055</v>
      </c>
      <c r="K178" s="16" t="s">
        <v>1056</v>
      </c>
      <c r="L178" s="16" t="s">
        <v>1057</v>
      </c>
      <c r="M178" s="16" t="s">
        <v>1058</v>
      </c>
      <c r="N178" s="16" t="s">
        <v>1059</v>
      </c>
      <c r="O178" s="16" t="s">
        <v>1060</v>
      </c>
      <c r="P178" s="16" t="s">
        <v>1061</v>
      </c>
      <c r="Q178" s="16" t="s">
        <v>1062</v>
      </c>
      <c r="R178" s="16" t="s">
        <v>1063</v>
      </c>
      <c r="S178" s="16" t="s">
        <v>1064</v>
      </c>
      <c r="T178" s="16" t="s">
        <v>1065</v>
      </c>
      <c r="U178" s="77">
        <v>0</v>
      </c>
      <c r="V178" s="16" t="s">
        <v>1066</v>
      </c>
      <c r="W178" s="16" t="s">
        <v>1067</v>
      </c>
      <c r="X178" s="16" t="s">
        <v>1068</v>
      </c>
      <c r="Y178" s="16" t="s">
        <v>1069</v>
      </c>
      <c r="Z178" s="16" t="s">
        <v>1070</v>
      </c>
      <c r="AA178" s="46" t="s">
        <v>1071</v>
      </c>
      <c r="AB178" s="46" t="s">
        <v>1071</v>
      </c>
    </row>
    <row r="179" spans="1:28" s="44" customFormat="1" ht="28" x14ac:dyDescent="0.2">
      <c r="A179" s="5" t="s">
        <v>93</v>
      </c>
      <c r="B179" s="7" t="s">
        <v>66</v>
      </c>
      <c r="C179" s="7" t="s">
        <v>38</v>
      </c>
      <c r="D179" s="16" t="s">
        <v>1645</v>
      </c>
      <c r="E179" s="16" t="s">
        <v>1646</v>
      </c>
      <c r="F179" s="16" t="s">
        <v>1647</v>
      </c>
      <c r="G179" s="16" t="s">
        <v>1648</v>
      </c>
      <c r="H179" s="16" t="s">
        <v>1649</v>
      </c>
      <c r="I179" s="16" t="s">
        <v>1650</v>
      </c>
      <c r="J179" s="16" t="s">
        <v>1651</v>
      </c>
      <c r="K179" s="16" t="s">
        <v>1652</v>
      </c>
      <c r="L179" s="16" t="s">
        <v>1653</v>
      </c>
      <c r="M179" s="16" t="s">
        <v>1654</v>
      </c>
      <c r="N179" s="16" t="s">
        <v>1655</v>
      </c>
      <c r="O179" s="16" t="s">
        <v>1656</v>
      </c>
      <c r="P179" s="16" t="s">
        <v>1657</v>
      </c>
      <c r="Q179" s="16" t="s">
        <v>1658</v>
      </c>
      <c r="R179" s="16" t="s">
        <v>1659</v>
      </c>
      <c r="S179" s="16" t="s">
        <v>1660</v>
      </c>
      <c r="T179" s="16" t="s">
        <v>1661</v>
      </c>
      <c r="U179" s="77" t="s">
        <v>1072</v>
      </c>
      <c r="V179" s="16" t="s">
        <v>1662</v>
      </c>
      <c r="W179" s="16" t="s">
        <v>1663</v>
      </c>
      <c r="X179" s="16" t="s">
        <v>1664</v>
      </c>
      <c r="Y179" s="16" t="s">
        <v>1665</v>
      </c>
      <c r="Z179" s="16" t="s">
        <v>1666</v>
      </c>
      <c r="AA179" s="46" t="s">
        <v>1073</v>
      </c>
      <c r="AB179" s="46" t="s">
        <v>1073</v>
      </c>
    </row>
    <row r="180" spans="1:28" s="44" customFormat="1" ht="28" x14ac:dyDescent="0.2">
      <c r="A180" s="5" t="s">
        <v>94</v>
      </c>
      <c r="B180" s="7" t="s">
        <v>67</v>
      </c>
      <c r="C180" s="7" t="s">
        <v>38</v>
      </c>
      <c r="D180" s="16" t="s">
        <v>1667</v>
      </c>
      <c r="E180" s="16" t="s">
        <v>1668</v>
      </c>
      <c r="F180" s="16" t="s">
        <v>1669</v>
      </c>
      <c r="G180" s="16" t="s">
        <v>1670</v>
      </c>
      <c r="H180" s="16" t="s">
        <v>1671</v>
      </c>
      <c r="I180" s="16" t="s">
        <v>1672</v>
      </c>
      <c r="J180" s="16" t="s">
        <v>1673</v>
      </c>
      <c r="K180" s="16" t="s">
        <v>1674</v>
      </c>
      <c r="L180" s="16" t="s">
        <v>1675</v>
      </c>
      <c r="M180" s="16" t="s">
        <v>1676</v>
      </c>
      <c r="N180" s="16" t="s">
        <v>1677</v>
      </c>
      <c r="O180" s="16" t="s">
        <v>1678</v>
      </c>
      <c r="P180" s="16" t="s">
        <v>1679</v>
      </c>
      <c r="Q180" s="16" t="s">
        <v>1680</v>
      </c>
      <c r="R180" s="16" t="s">
        <v>1681</v>
      </c>
      <c r="S180" s="16" t="s">
        <v>1682</v>
      </c>
      <c r="T180" s="16" t="s">
        <v>1683</v>
      </c>
      <c r="U180" s="77" t="s">
        <v>1074</v>
      </c>
      <c r="V180" s="16" t="s">
        <v>1684</v>
      </c>
      <c r="W180" s="16" t="s">
        <v>1685</v>
      </c>
      <c r="X180" s="16" t="s">
        <v>1686</v>
      </c>
      <c r="Y180" s="16" t="s">
        <v>1687</v>
      </c>
      <c r="Z180" s="16" t="s">
        <v>1688</v>
      </c>
      <c r="AA180" s="46" t="s">
        <v>1075</v>
      </c>
      <c r="AB180" s="46" t="s">
        <v>1075</v>
      </c>
    </row>
    <row r="181" spans="1:28" s="44" customFormat="1" ht="42" x14ac:dyDescent="0.2">
      <c r="A181" s="5" t="s">
        <v>95</v>
      </c>
      <c r="B181" s="7" t="s">
        <v>940</v>
      </c>
      <c r="C181" s="7" t="s">
        <v>38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77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46"/>
      <c r="AB181" s="46"/>
    </row>
    <row r="182" spans="1:28" s="44" customFormat="1" ht="30.75" customHeight="1" x14ac:dyDescent="0.2">
      <c r="A182" s="6" t="s">
        <v>96</v>
      </c>
      <c r="B182" s="10" t="s">
        <v>40</v>
      </c>
      <c r="C182" s="7" t="s">
        <v>4</v>
      </c>
      <c r="D182" s="52" t="s">
        <v>290</v>
      </c>
      <c r="E182" s="52" t="s">
        <v>290</v>
      </c>
      <c r="F182" s="52" t="s">
        <v>290</v>
      </c>
      <c r="G182" s="52" t="s">
        <v>290</v>
      </c>
      <c r="H182" s="52" t="s">
        <v>290</v>
      </c>
      <c r="I182" s="52" t="s">
        <v>290</v>
      </c>
      <c r="J182" s="52" t="s">
        <v>290</v>
      </c>
      <c r="K182" s="52" t="s">
        <v>290</v>
      </c>
      <c r="L182" s="52" t="s">
        <v>290</v>
      </c>
      <c r="M182" s="52" t="s">
        <v>290</v>
      </c>
      <c r="N182" s="52" t="s">
        <v>290</v>
      </c>
      <c r="O182" s="52" t="s">
        <v>290</v>
      </c>
      <c r="P182" s="52" t="s">
        <v>290</v>
      </c>
      <c r="Q182" s="52" t="s">
        <v>290</v>
      </c>
      <c r="R182" s="52" t="s">
        <v>290</v>
      </c>
      <c r="S182" s="52" t="s">
        <v>290</v>
      </c>
      <c r="T182" s="52" t="s">
        <v>290</v>
      </c>
      <c r="U182" s="76" t="s">
        <v>290</v>
      </c>
      <c r="V182" s="52" t="s">
        <v>290</v>
      </c>
      <c r="W182" s="52" t="s">
        <v>290</v>
      </c>
      <c r="X182" s="52" t="s">
        <v>290</v>
      </c>
      <c r="Y182" s="52" t="s">
        <v>290</v>
      </c>
      <c r="Z182" s="52" t="s">
        <v>290</v>
      </c>
      <c r="AA182" s="46"/>
      <c r="AB182" s="46"/>
    </row>
    <row r="183" spans="1:28" s="44" customFormat="1" x14ac:dyDescent="0.2">
      <c r="A183" s="5" t="s">
        <v>97</v>
      </c>
      <c r="B183" s="7" t="s">
        <v>2</v>
      </c>
      <c r="C183" s="7" t="s">
        <v>4</v>
      </c>
      <c r="D183" s="16" t="s">
        <v>200</v>
      </c>
      <c r="E183" s="16" t="s">
        <v>200</v>
      </c>
      <c r="F183" s="16" t="s">
        <v>200</v>
      </c>
      <c r="G183" s="16" t="s">
        <v>200</v>
      </c>
      <c r="H183" s="16" t="s">
        <v>200</v>
      </c>
      <c r="I183" s="16" t="s">
        <v>200</v>
      </c>
      <c r="J183" s="16" t="s">
        <v>200</v>
      </c>
      <c r="K183" s="16" t="s">
        <v>200</v>
      </c>
      <c r="L183" s="16" t="s">
        <v>200</v>
      </c>
      <c r="M183" s="16" t="s">
        <v>200</v>
      </c>
      <c r="N183" s="16" t="s">
        <v>200</v>
      </c>
      <c r="O183" s="16" t="s">
        <v>200</v>
      </c>
      <c r="P183" s="16" t="s">
        <v>200</v>
      </c>
      <c r="Q183" s="16" t="s">
        <v>200</v>
      </c>
      <c r="R183" s="16" t="s">
        <v>200</v>
      </c>
      <c r="S183" s="16" t="s">
        <v>200</v>
      </c>
      <c r="T183" s="16" t="s">
        <v>200</v>
      </c>
      <c r="U183" s="77" t="s">
        <v>200</v>
      </c>
      <c r="V183" s="16" t="s">
        <v>200</v>
      </c>
      <c r="W183" s="16" t="s">
        <v>200</v>
      </c>
      <c r="X183" s="16" t="s">
        <v>200</v>
      </c>
      <c r="Y183" s="16" t="s">
        <v>200</v>
      </c>
      <c r="Z183" s="16" t="s">
        <v>200</v>
      </c>
      <c r="AA183" s="46"/>
      <c r="AB183" s="46"/>
    </row>
    <row r="184" spans="1:28" s="44" customFormat="1" ht="28" x14ac:dyDescent="0.2">
      <c r="A184" s="5" t="s">
        <v>99</v>
      </c>
      <c r="B184" s="7" t="s">
        <v>61</v>
      </c>
      <c r="C184" s="7" t="s">
        <v>224</v>
      </c>
      <c r="D184" s="16">
        <v>0</v>
      </c>
      <c r="E184" s="16" t="s">
        <v>1076</v>
      </c>
      <c r="F184" s="16" t="s">
        <v>1077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77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46"/>
      <c r="AB184" s="46"/>
    </row>
    <row r="185" spans="1:28" s="44" customFormat="1" ht="28" hidden="1" x14ac:dyDescent="0.2">
      <c r="A185" s="5"/>
      <c r="B185" s="63" t="s">
        <v>44</v>
      </c>
      <c r="C185" s="7"/>
      <c r="D185" s="16" t="s">
        <v>1078</v>
      </c>
      <c r="E185" s="16" t="s">
        <v>1079</v>
      </c>
      <c r="F185" s="16" t="s">
        <v>1080</v>
      </c>
      <c r="G185" s="16" t="s">
        <v>1081</v>
      </c>
      <c r="H185" s="16" t="s">
        <v>1082</v>
      </c>
      <c r="I185" s="16" t="s">
        <v>1083</v>
      </c>
      <c r="J185" s="16">
        <v>0</v>
      </c>
      <c r="K185" s="16">
        <v>0</v>
      </c>
      <c r="L185" s="16" t="s">
        <v>1084</v>
      </c>
      <c r="M185" s="16">
        <v>0</v>
      </c>
      <c r="N185" s="16" t="s">
        <v>1085</v>
      </c>
      <c r="O185" s="16" t="s">
        <v>1086</v>
      </c>
      <c r="P185" s="16" t="s">
        <v>1087</v>
      </c>
      <c r="Q185" s="16" t="s">
        <v>1088</v>
      </c>
      <c r="R185" s="16" t="s">
        <v>1089</v>
      </c>
      <c r="S185" s="16" t="s">
        <v>1090</v>
      </c>
      <c r="T185" s="16" t="s">
        <v>1091</v>
      </c>
      <c r="U185" s="77">
        <v>0</v>
      </c>
      <c r="V185" s="16" t="s">
        <v>1092</v>
      </c>
      <c r="W185" s="16">
        <v>0</v>
      </c>
      <c r="X185" s="16" t="s">
        <v>1093</v>
      </c>
      <c r="Y185" s="16" t="s">
        <v>1094</v>
      </c>
      <c r="Z185" s="16">
        <v>0</v>
      </c>
      <c r="AA185" s="46"/>
      <c r="AB185" s="46"/>
    </row>
    <row r="186" spans="1:28" s="44" customFormat="1" x14ac:dyDescent="0.2">
      <c r="A186" s="5" t="s">
        <v>100</v>
      </c>
      <c r="B186" s="7" t="s">
        <v>62</v>
      </c>
      <c r="C186" s="7" t="s">
        <v>38</v>
      </c>
      <c r="D186" s="16" t="s">
        <v>1095</v>
      </c>
      <c r="E186" s="16" t="s">
        <v>1096</v>
      </c>
      <c r="F186" s="16" t="s">
        <v>1097</v>
      </c>
      <c r="G186" s="16" t="s">
        <v>1098</v>
      </c>
      <c r="H186" s="16" t="s">
        <v>1099</v>
      </c>
      <c r="I186" s="16" t="s">
        <v>1100</v>
      </c>
      <c r="J186" s="16" t="s">
        <v>1101</v>
      </c>
      <c r="K186" s="16" t="s">
        <v>1102</v>
      </c>
      <c r="L186" s="16" t="s">
        <v>1103</v>
      </c>
      <c r="M186" s="16" t="s">
        <v>1104</v>
      </c>
      <c r="N186" s="16" t="s">
        <v>1105</v>
      </c>
      <c r="O186" s="16" t="s">
        <v>1106</v>
      </c>
      <c r="P186" s="16" t="s">
        <v>1107</v>
      </c>
      <c r="Q186" s="16" t="s">
        <v>1108</v>
      </c>
      <c r="R186" s="16" t="s">
        <v>1109</v>
      </c>
      <c r="S186" s="16" t="s">
        <v>1110</v>
      </c>
      <c r="T186" s="16" t="s">
        <v>1111</v>
      </c>
      <c r="U186" s="77">
        <v>0</v>
      </c>
      <c r="V186" s="16" t="s">
        <v>1112</v>
      </c>
      <c r="W186" s="16" t="s">
        <v>1113</v>
      </c>
      <c r="X186" s="16" t="s">
        <v>1114</v>
      </c>
      <c r="Y186" s="16" t="s">
        <v>1115</v>
      </c>
      <c r="Z186" s="16" t="s">
        <v>1116</v>
      </c>
      <c r="AA186" s="46" t="s">
        <v>1117</v>
      </c>
      <c r="AB186" s="46" t="s">
        <v>1117</v>
      </c>
    </row>
    <row r="187" spans="1:28" s="44" customFormat="1" x14ac:dyDescent="0.2">
      <c r="A187" s="5" t="s">
        <v>101</v>
      </c>
      <c r="B187" s="7" t="s">
        <v>63</v>
      </c>
      <c r="C187" s="7" t="s">
        <v>38</v>
      </c>
      <c r="D187" s="16" t="s">
        <v>1118</v>
      </c>
      <c r="E187" s="16" t="s">
        <v>1119</v>
      </c>
      <c r="F187" s="16" t="s">
        <v>1120</v>
      </c>
      <c r="G187" s="16" t="s">
        <v>1121</v>
      </c>
      <c r="H187" s="16" t="s">
        <v>1122</v>
      </c>
      <c r="I187" s="16" t="s">
        <v>1123</v>
      </c>
      <c r="J187" s="16" t="s">
        <v>1124</v>
      </c>
      <c r="K187" s="16" t="s">
        <v>1125</v>
      </c>
      <c r="L187" s="16" t="s">
        <v>1126</v>
      </c>
      <c r="M187" s="16" t="s">
        <v>1127</v>
      </c>
      <c r="N187" s="16" t="s">
        <v>1128</v>
      </c>
      <c r="O187" s="16" t="s">
        <v>1129</v>
      </c>
      <c r="P187" s="16" t="s">
        <v>1130</v>
      </c>
      <c r="Q187" s="16" t="s">
        <v>1131</v>
      </c>
      <c r="R187" s="16" t="s">
        <v>1132</v>
      </c>
      <c r="S187" s="16" t="s">
        <v>1133</v>
      </c>
      <c r="T187" s="16" t="s">
        <v>1134</v>
      </c>
      <c r="U187" s="77">
        <v>0</v>
      </c>
      <c r="V187" s="16" t="s">
        <v>1135</v>
      </c>
      <c r="W187" s="16" t="s">
        <v>1136</v>
      </c>
      <c r="X187" s="16" t="s">
        <v>1137</v>
      </c>
      <c r="Y187" s="16" t="s">
        <v>1138</v>
      </c>
      <c r="Z187" s="16" t="s">
        <v>1139</v>
      </c>
      <c r="AA187" s="46"/>
      <c r="AB187" s="46"/>
    </row>
    <row r="188" spans="1:28" s="44" customFormat="1" ht="31.5" customHeight="1" x14ac:dyDescent="0.2">
      <c r="A188" s="5" t="s">
        <v>102</v>
      </c>
      <c r="B188" s="7" t="s">
        <v>64</v>
      </c>
      <c r="C188" s="7" t="s">
        <v>38</v>
      </c>
      <c r="D188" s="16" t="s">
        <v>1140</v>
      </c>
      <c r="E188" s="16" t="s">
        <v>1141</v>
      </c>
      <c r="F188" s="16" t="s">
        <v>1142</v>
      </c>
      <c r="G188" s="16" t="s">
        <v>1143</v>
      </c>
      <c r="H188" s="16" t="s">
        <v>1144</v>
      </c>
      <c r="I188" s="16" t="s">
        <v>1145</v>
      </c>
      <c r="J188" s="16" t="s">
        <v>1146</v>
      </c>
      <c r="K188" s="16" t="s">
        <v>1147</v>
      </c>
      <c r="L188" s="16" t="s">
        <v>1148</v>
      </c>
      <c r="M188" s="16" t="s">
        <v>1149</v>
      </c>
      <c r="N188" s="16" t="s">
        <v>1150</v>
      </c>
      <c r="O188" s="16" t="s">
        <v>1151</v>
      </c>
      <c r="P188" s="16" t="s">
        <v>1152</v>
      </c>
      <c r="Q188" s="16" t="s">
        <v>1153</v>
      </c>
      <c r="R188" s="16" t="s">
        <v>1154</v>
      </c>
      <c r="S188" s="16" t="s">
        <v>1155</v>
      </c>
      <c r="T188" s="16" t="s">
        <v>1156</v>
      </c>
      <c r="U188" s="77">
        <v>0</v>
      </c>
      <c r="V188" s="16" t="s">
        <v>1157</v>
      </c>
      <c r="W188" s="16" t="s">
        <v>1158</v>
      </c>
      <c r="X188" s="16" t="s">
        <v>1159</v>
      </c>
      <c r="Y188" s="16" t="s">
        <v>1160</v>
      </c>
      <c r="Z188" s="16" t="s">
        <v>1161</v>
      </c>
      <c r="AA188" s="46"/>
      <c r="AB188" s="46"/>
    </row>
    <row r="189" spans="1:28" s="44" customFormat="1" ht="28" x14ac:dyDescent="0.2">
      <c r="A189" s="5" t="s">
        <v>103</v>
      </c>
      <c r="B189" s="7" t="s">
        <v>65</v>
      </c>
      <c r="C189" s="7" t="s">
        <v>38</v>
      </c>
      <c r="D189" s="16">
        <v>0</v>
      </c>
      <c r="E189" s="16" t="s">
        <v>1162</v>
      </c>
      <c r="F189" s="16" t="s">
        <v>1163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77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46" t="s">
        <v>1164</v>
      </c>
      <c r="AB189" s="46" t="s">
        <v>1164</v>
      </c>
    </row>
    <row r="190" spans="1:28" s="44" customFormat="1" ht="28" x14ac:dyDescent="0.2">
      <c r="A190" s="5" t="s">
        <v>104</v>
      </c>
      <c r="B190" s="7" t="s">
        <v>66</v>
      </c>
      <c r="C190" s="7" t="s">
        <v>38</v>
      </c>
      <c r="D190" s="16">
        <v>0</v>
      </c>
      <c r="E190" s="16" t="s">
        <v>1689</v>
      </c>
      <c r="F190" s="16" t="s">
        <v>1692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77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46" t="s">
        <v>1165</v>
      </c>
      <c r="AB190" s="46" t="s">
        <v>1165</v>
      </c>
    </row>
    <row r="191" spans="1:28" s="44" customFormat="1" ht="28" x14ac:dyDescent="0.2">
      <c r="A191" s="5" t="s">
        <v>105</v>
      </c>
      <c r="B191" s="7" t="s">
        <v>67</v>
      </c>
      <c r="C191" s="7" t="s">
        <v>38</v>
      </c>
      <c r="D191" s="16">
        <v>0</v>
      </c>
      <c r="E191" s="16" t="s">
        <v>1690</v>
      </c>
      <c r="F191" s="16" t="s">
        <v>1691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77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46" t="s">
        <v>1166</v>
      </c>
      <c r="AB191" s="46" t="s">
        <v>1166</v>
      </c>
    </row>
    <row r="192" spans="1:28" s="44" customFormat="1" ht="42" x14ac:dyDescent="0.2">
      <c r="A192" s="5" t="s">
        <v>106</v>
      </c>
      <c r="B192" s="7" t="s">
        <v>940</v>
      </c>
      <c r="C192" s="7" t="s">
        <v>38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77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46"/>
      <c r="AB192" s="46"/>
    </row>
    <row r="193" spans="1:28" s="44" customFormat="1" ht="28" x14ac:dyDescent="0.2">
      <c r="A193" s="6" t="s">
        <v>107</v>
      </c>
      <c r="B193" s="10" t="s">
        <v>40</v>
      </c>
      <c r="C193" s="7" t="s">
        <v>4</v>
      </c>
      <c r="D193" s="52" t="s">
        <v>291</v>
      </c>
      <c r="E193" s="52" t="s">
        <v>291</v>
      </c>
      <c r="F193" s="52" t="s">
        <v>291</v>
      </c>
      <c r="G193" s="52" t="s">
        <v>291</v>
      </c>
      <c r="H193" s="52" t="s">
        <v>291</v>
      </c>
      <c r="I193" s="52" t="s">
        <v>291</v>
      </c>
      <c r="J193" s="52" t="s">
        <v>291</v>
      </c>
      <c r="K193" s="52" t="s">
        <v>291</v>
      </c>
      <c r="L193" s="52" t="s">
        <v>291</v>
      </c>
      <c r="M193" s="52" t="s">
        <v>291</v>
      </c>
      <c r="N193" s="52" t="s">
        <v>291</v>
      </c>
      <c r="O193" s="52" t="s">
        <v>291</v>
      </c>
      <c r="P193" s="52" t="s">
        <v>291</v>
      </c>
      <c r="Q193" s="52" t="s">
        <v>291</v>
      </c>
      <c r="R193" s="52" t="s">
        <v>291</v>
      </c>
      <c r="S193" s="52" t="s">
        <v>291</v>
      </c>
      <c r="T193" s="52" t="s">
        <v>291</v>
      </c>
      <c r="U193" s="76" t="s">
        <v>291</v>
      </c>
      <c r="V193" s="52" t="s">
        <v>291</v>
      </c>
      <c r="W193" s="52" t="s">
        <v>291</v>
      </c>
      <c r="X193" s="52" t="s">
        <v>291</v>
      </c>
      <c r="Y193" s="52" t="s">
        <v>291</v>
      </c>
      <c r="Z193" s="52" t="s">
        <v>291</v>
      </c>
      <c r="AA193" s="46"/>
      <c r="AB193" s="46"/>
    </row>
    <row r="194" spans="1:28" s="44" customFormat="1" x14ac:dyDescent="0.2">
      <c r="A194" s="5" t="s">
        <v>108</v>
      </c>
      <c r="B194" s="7" t="s">
        <v>2</v>
      </c>
      <c r="C194" s="7" t="s">
        <v>4</v>
      </c>
      <c r="D194" s="16" t="s">
        <v>98</v>
      </c>
      <c r="E194" s="16" t="s">
        <v>98</v>
      </c>
      <c r="F194" s="16" t="s">
        <v>98</v>
      </c>
      <c r="G194" s="16" t="s">
        <v>98</v>
      </c>
      <c r="H194" s="16" t="s">
        <v>98</v>
      </c>
      <c r="I194" s="16" t="s">
        <v>98</v>
      </c>
      <c r="J194" s="16" t="s">
        <v>98</v>
      </c>
      <c r="K194" s="16" t="s">
        <v>98</v>
      </c>
      <c r="L194" s="16" t="s">
        <v>98</v>
      </c>
      <c r="M194" s="16" t="s">
        <v>98</v>
      </c>
      <c r="N194" s="16" t="s">
        <v>98</v>
      </c>
      <c r="O194" s="16" t="s">
        <v>98</v>
      </c>
      <c r="P194" s="16" t="s">
        <v>98</v>
      </c>
      <c r="Q194" s="16" t="s">
        <v>98</v>
      </c>
      <c r="R194" s="16" t="s">
        <v>98</v>
      </c>
      <c r="S194" s="16" t="s">
        <v>98</v>
      </c>
      <c r="T194" s="16" t="s">
        <v>98</v>
      </c>
      <c r="U194" s="77" t="s">
        <v>98</v>
      </c>
      <c r="V194" s="16" t="s">
        <v>98</v>
      </c>
      <c r="W194" s="16" t="s">
        <v>98</v>
      </c>
      <c r="X194" s="16" t="s">
        <v>98</v>
      </c>
      <c r="Y194" s="16" t="s">
        <v>98</v>
      </c>
      <c r="Z194" s="16" t="s">
        <v>98</v>
      </c>
      <c r="AA194" s="46"/>
      <c r="AB194" s="46"/>
    </row>
    <row r="195" spans="1:28" s="44" customFormat="1" ht="28" x14ac:dyDescent="0.2">
      <c r="A195" s="5" t="s">
        <v>109</v>
      </c>
      <c r="B195" s="7" t="s">
        <v>61</v>
      </c>
      <c r="C195" s="7" t="s">
        <v>224</v>
      </c>
      <c r="D195" s="16"/>
      <c r="E195" s="16" t="s">
        <v>1167</v>
      </c>
      <c r="F195" s="16" t="s">
        <v>1168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77"/>
      <c r="V195" s="16"/>
      <c r="W195" s="16"/>
      <c r="X195" s="16"/>
      <c r="Y195" s="16"/>
      <c r="Z195" s="16"/>
      <c r="AA195" s="46"/>
      <c r="AB195" s="46"/>
    </row>
    <row r="196" spans="1:28" s="44" customFormat="1" ht="28" hidden="1" x14ac:dyDescent="0.2">
      <c r="A196" s="5"/>
      <c r="B196" s="63" t="s">
        <v>44</v>
      </c>
      <c r="C196" s="7"/>
      <c r="D196" s="16" t="s">
        <v>1169</v>
      </c>
      <c r="E196" s="16" t="s">
        <v>1170</v>
      </c>
      <c r="F196" s="16" t="s">
        <v>1171</v>
      </c>
      <c r="G196" s="16" t="s">
        <v>1172</v>
      </c>
      <c r="H196" s="16" t="s">
        <v>1173</v>
      </c>
      <c r="I196" s="16" t="s">
        <v>1174</v>
      </c>
      <c r="J196" s="16">
        <v>0</v>
      </c>
      <c r="K196" s="16">
        <v>0</v>
      </c>
      <c r="L196" s="16" t="s">
        <v>1175</v>
      </c>
      <c r="M196" s="16">
        <v>0</v>
      </c>
      <c r="N196" s="16" t="s">
        <v>1176</v>
      </c>
      <c r="O196" s="16" t="s">
        <v>1177</v>
      </c>
      <c r="P196" s="16" t="s">
        <v>1178</v>
      </c>
      <c r="Q196" s="16" t="s">
        <v>1179</v>
      </c>
      <c r="R196" s="16" t="s">
        <v>1180</v>
      </c>
      <c r="S196" s="16" t="s">
        <v>1181</v>
      </c>
      <c r="T196" s="16" t="s">
        <v>1182</v>
      </c>
      <c r="U196" s="77">
        <v>0</v>
      </c>
      <c r="V196" s="16" t="s">
        <v>1183</v>
      </c>
      <c r="W196" s="16">
        <v>0</v>
      </c>
      <c r="X196" s="16" t="s">
        <v>1184</v>
      </c>
      <c r="Y196" s="16" t="s">
        <v>1185</v>
      </c>
      <c r="Z196" s="16">
        <v>0</v>
      </c>
      <c r="AA196" s="46"/>
      <c r="AB196" s="46"/>
    </row>
    <row r="197" spans="1:28" s="44" customFormat="1" x14ac:dyDescent="0.2">
      <c r="A197" s="5" t="s">
        <v>110</v>
      </c>
      <c r="B197" s="7" t="s">
        <v>62</v>
      </c>
      <c r="C197" s="7" t="s">
        <v>38</v>
      </c>
      <c r="D197" s="16" t="s">
        <v>1186</v>
      </c>
      <c r="E197" s="16" t="s">
        <v>1187</v>
      </c>
      <c r="F197" s="16" t="s">
        <v>1188</v>
      </c>
      <c r="G197" s="16" t="s">
        <v>1189</v>
      </c>
      <c r="H197" s="16" t="s">
        <v>1190</v>
      </c>
      <c r="I197" s="16" t="s">
        <v>1191</v>
      </c>
      <c r="J197" s="16" t="s">
        <v>1192</v>
      </c>
      <c r="K197" s="16" t="s">
        <v>1193</v>
      </c>
      <c r="L197" s="16" t="s">
        <v>1194</v>
      </c>
      <c r="M197" s="16" t="s">
        <v>1195</v>
      </c>
      <c r="N197" s="16" t="s">
        <v>1196</v>
      </c>
      <c r="O197" s="16" t="s">
        <v>1197</v>
      </c>
      <c r="P197" s="16" t="s">
        <v>1198</v>
      </c>
      <c r="Q197" s="16" t="s">
        <v>1199</v>
      </c>
      <c r="R197" s="16" t="s">
        <v>1200</v>
      </c>
      <c r="S197" s="16" t="s">
        <v>1201</v>
      </c>
      <c r="T197" s="16" t="s">
        <v>1202</v>
      </c>
      <c r="U197" s="77">
        <v>0</v>
      </c>
      <c r="V197" s="16" t="s">
        <v>1203</v>
      </c>
      <c r="W197" s="16" t="s">
        <v>1204</v>
      </c>
      <c r="X197" s="16" t="s">
        <v>1205</v>
      </c>
      <c r="Y197" s="16" t="s">
        <v>1206</v>
      </c>
      <c r="Z197" s="16" t="s">
        <v>1207</v>
      </c>
      <c r="AA197" s="46" t="s">
        <v>1208</v>
      </c>
      <c r="AB197" s="46" t="s">
        <v>1208</v>
      </c>
    </row>
    <row r="198" spans="1:28" s="44" customFormat="1" x14ac:dyDescent="0.2">
      <c r="A198" s="5" t="s">
        <v>111</v>
      </c>
      <c r="B198" s="7" t="s">
        <v>63</v>
      </c>
      <c r="C198" s="7" t="s">
        <v>38</v>
      </c>
      <c r="D198" s="16" t="s">
        <v>1209</v>
      </c>
      <c r="E198" s="16" t="s">
        <v>1210</v>
      </c>
      <c r="F198" s="16" t="s">
        <v>1211</v>
      </c>
      <c r="G198" s="16" t="s">
        <v>1212</v>
      </c>
      <c r="H198" s="16" t="s">
        <v>1213</v>
      </c>
      <c r="I198" s="16" t="s">
        <v>1214</v>
      </c>
      <c r="J198" s="16" t="s">
        <v>1215</v>
      </c>
      <c r="K198" s="16" t="s">
        <v>1216</v>
      </c>
      <c r="L198" s="16" t="s">
        <v>1217</v>
      </c>
      <c r="M198" s="16" t="s">
        <v>1218</v>
      </c>
      <c r="N198" s="16" t="s">
        <v>1219</v>
      </c>
      <c r="O198" s="16" t="s">
        <v>1220</v>
      </c>
      <c r="P198" s="16" t="s">
        <v>1221</v>
      </c>
      <c r="Q198" s="16" t="s">
        <v>1222</v>
      </c>
      <c r="R198" s="16" t="s">
        <v>1223</v>
      </c>
      <c r="S198" s="16" t="s">
        <v>1224</v>
      </c>
      <c r="T198" s="16" t="s">
        <v>1225</v>
      </c>
      <c r="U198" s="77">
        <v>0</v>
      </c>
      <c r="V198" s="16" t="s">
        <v>1226</v>
      </c>
      <c r="W198" s="16" t="s">
        <v>1227</v>
      </c>
      <c r="X198" s="16" t="s">
        <v>1228</v>
      </c>
      <c r="Y198" s="16" t="s">
        <v>1229</v>
      </c>
      <c r="Z198" s="16" t="s">
        <v>1230</v>
      </c>
      <c r="AA198" s="46"/>
      <c r="AB198" s="46"/>
    </row>
    <row r="199" spans="1:28" s="44" customFormat="1" x14ac:dyDescent="0.2">
      <c r="A199" s="5" t="s">
        <v>112</v>
      </c>
      <c r="B199" s="7" t="s">
        <v>64</v>
      </c>
      <c r="C199" s="7" t="s">
        <v>38</v>
      </c>
      <c r="D199" s="16" t="s">
        <v>1231</v>
      </c>
      <c r="E199" s="16" t="s">
        <v>1232</v>
      </c>
      <c r="F199" s="16" t="s">
        <v>1233</v>
      </c>
      <c r="G199" s="16" t="s">
        <v>1234</v>
      </c>
      <c r="H199" s="16" t="s">
        <v>1235</v>
      </c>
      <c r="I199" s="16" t="s">
        <v>1236</v>
      </c>
      <c r="J199" s="16" t="s">
        <v>1237</v>
      </c>
      <c r="K199" s="16" t="s">
        <v>1238</v>
      </c>
      <c r="L199" s="16" t="s">
        <v>1239</v>
      </c>
      <c r="M199" s="16" t="s">
        <v>1240</v>
      </c>
      <c r="N199" s="16" t="s">
        <v>1241</v>
      </c>
      <c r="O199" s="16" t="s">
        <v>1242</v>
      </c>
      <c r="P199" s="16" t="s">
        <v>1243</v>
      </c>
      <c r="Q199" s="16" t="s">
        <v>1244</v>
      </c>
      <c r="R199" s="16" t="s">
        <v>1245</v>
      </c>
      <c r="S199" s="16" t="s">
        <v>1246</v>
      </c>
      <c r="T199" s="16" t="s">
        <v>1247</v>
      </c>
      <c r="U199" s="77">
        <v>0</v>
      </c>
      <c r="V199" s="16" t="s">
        <v>1248</v>
      </c>
      <c r="W199" s="16" t="s">
        <v>1249</v>
      </c>
      <c r="X199" s="16" t="s">
        <v>1250</v>
      </c>
      <c r="Y199" s="16" t="s">
        <v>1251</v>
      </c>
      <c r="Z199" s="16" t="s">
        <v>1252</v>
      </c>
      <c r="AA199" s="46"/>
      <c r="AB199" s="46"/>
    </row>
    <row r="200" spans="1:28" s="44" customFormat="1" ht="28" x14ac:dyDescent="0.2">
      <c r="A200" s="5" t="s">
        <v>113</v>
      </c>
      <c r="B200" s="7" t="s">
        <v>65</v>
      </c>
      <c r="C200" s="7" t="s">
        <v>38</v>
      </c>
      <c r="D200" s="16">
        <v>0</v>
      </c>
      <c r="E200" s="16" t="s">
        <v>1253</v>
      </c>
      <c r="F200" s="16" t="s">
        <v>1254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77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46" t="s">
        <v>1255</v>
      </c>
      <c r="AB200" s="46" t="s">
        <v>1255</v>
      </c>
    </row>
    <row r="201" spans="1:28" s="44" customFormat="1" ht="28" x14ac:dyDescent="0.2">
      <c r="A201" s="5" t="s">
        <v>114</v>
      </c>
      <c r="B201" s="7" t="s">
        <v>66</v>
      </c>
      <c r="C201" s="7" t="s">
        <v>38</v>
      </c>
      <c r="D201" s="16">
        <v>0</v>
      </c>
      <c r="E201" s="16" t="s">
        <v>1693</v>
      </c>
      <c r="F201" s="16" t="s">
        <v>1694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77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46" t="s">
        <v>1256</v>
      </c>
      <c r="AB201" s="46" t="s">
        <v>1256</v>
      </c>
    </row>
    <row r="202" spans="1:28" s="44" customFormat="1" ht="28" x14ac:dyDescent="0.2">
      <c r="A202" s="5" t="s">
        <v>115</v>
      </c>
      <c r="B202" s="7" t="s">
        <v>67</v>
      </c>
      <c r="C202" s="7" t="s">
        <v>38</v>
      </c>
      <c r="D202" s="16">
        <v>0</v>
      </c>
      <c r="E202" s="16" t="s">
        <v>1696</v>
      </c>
      <c r="F202" s="16" t="s">
        <v>1695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77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46" t="s">
        <v>1257</v>
      </c>
      <c r="AB202" s="46" t="s">
        <v>1257</v>
      </c>
    </row>
    <row r="203" spans="1:28" s="44" customFormat="1" ht="42" x14ac:dyDescent="0.2">
      <c r="A203" s="5" t="s">
        <v>116</v>
      </c>
      <c r="B203" s="7" t="s">
        <v>940</v>
      </c>
      <c r="C203" s="7" t="s">
        <v>38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77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46"/>
      <c r="AB203" s="46"/>
    </row>
    <row r="204" spans="1:28" s="44" customFormat="1" x14ac:dyDescent="0.2">
      <c r="A204" s="6" t="s">
        <v>117</v>
      </c>
      <c r="B204" s="10" t="s">
        <v>40</v>
      </c>
      <c r="C204" s="7" t="s">
        <v>4</v>
      </c>
      <c r="D204" s="52" t="s">
        <v>118</v>
      </c>
      <c r="E204" s="52" t="s">
        <v>118</v>
      </c>
      <c r="F204" s="52" t="s">
        <v>118</v>
      </c>
      <c r="G204" s="52" t="s">
        <v>118</v>
      </c>
      <c r="H204" s="52" t="s">
        <v>118</v>
      </c>
      <c r="I204" s="52" t="s">
        <v>118</v>
      </c>
      <c r="J204" s="52" t="s">
        <v>118</v>
      </c>
      <c r="K204" s="52" t="s">
        <v>118</v>
      </c>
      <c r="L204" s="52" t="s">
        <v>118</v>
      </c>
      <c r="M204" s="52" t="s">
        <v>118</v>
      </c>
      <c r="N204" s="52" t="s">
        <v>118</v>
      </c>
      <c r="O204" s="52" t="s">
        <v>118</v>
      </c>
      <c r="P204" s="52" t="s">
        <v>118</v>
      </c>
      <c r="Q204" s="52" t="s">
        <v>118</v>
      </c>
      <c r="R204" s="52" t="s">
        <v>118</v>
      </c>
      <c r="S204" s="52" t="s">
        <v>118</v>
      </c>
      <c r="T204" s="52" t="s">
        <v>118</v>
      </c>
      <c r="U204" s="76" t="s">
        <v>118</v>
      </c>
      <c r="V204" s="52" t="s">
        <v>118</v>
      </c>
      <c r="W204" s="52" t="s">
        <v>118</v>
      </c>
      <c r="X204" s="52" t="s">
        <v>118</v>
      </c>
      <c r="Y204" s="52" t="s">
        <v>118</v>
      </c>
      <c r="Z204" s="52" t="s">
        <v>118</v>
      </c>
      <c r="AA204" s="46"/>
      <c r="AB204" s="46"/>
    </row>
    <row r="205" spans="1:28" s="44" customFormat="1" x14ac:dyDescent="0.2">
      <c r="A205" s="5" t="s">
        <v>119</v>
      </c>
      <c r="B205" s="7" t="s">
        <v>2</v>
      </c>
      <c r="C205" s="7" t="s">
        <v>4</v>
      </c>
      <c r="D205" s="16" t="s">
        <v>98</v>
      </c>
      <c r="E205" s="16" t="s">
        <v>98</v>
      </c>
      <c r="F205" s="16" t="s">
        <v>98</v>
      </c>
      <c r="G205" s="16" t="s">
        <v>98</v>
      </c>
      <c r="H205" s="16" t="s">
        <v>98</v>
      </c>
      <c r="I205" s="16" t="s">
        <v>98</v>
      </c>
      <c r="J205" s="16" t="s">
        <v>98</v>
      </c>
      <c r="K205" s="16" t="s">
        <v>98</v>
      </c>
      <c r="L205" s="16" t="s">
        <v>98</v>
      </c>
      <c r="M205" s="16" t="s">
        <v>98</v>
      </c>
      <c r="N205" s="16" t="s">
        <v>98</v>
      </c>
      <c r="O205" s="16" t="s">
        <v>98</v>
      </c>
      <c r="P205" s="16" t="s">
        <v>98</v>
      </c>
      <c r="Q205" s="16" t="s">
        <v>98</v>
      </c>
      <c r="R205" s="16" t="s">
        <v>98</v>
      </c>
      <c r="S205" s="16" t="s">
        <v>98</v>
      </c>
      <c r="T205" s="16" t="s">
        <v>98</v>
      </c>
      <c r="U205" s="77" t="s">
        <v>98</v>
      </c>
      <c r="V205" s="16" t="s">
        <v>98</v>
      </c>
      <c r="W205" s="16" t="s">
        <v>98</v>
      </c>
      <c r="X205" s="16" t="s">
        <v>98</v>
      </c>
      <c r="Y205" s="16" t="s">
        <v>98</v>
      </c>
      <c r="Z205" s="16" t="s">
        <v>98</v>
      </c>
      <c r="AA205" s="46"/>
      <c r="AB205" s="46"/>
    </row>
    <row r="206" spans="1:28" s="44" customFormat="1" ht="28" x14ac:dyDescent="0.2">
      <c r="A206" s="5" t="s">
        <v>120</v>
      </c>
      <c r="B206" s="7" t="s">
        <v>61</v>
      </c>
      <c r="C206" s="7" t="s">
        <v>224</v>
      </c>
      <c r="D206" s="16">
        <v>9118</v>
      </c>
      <c r="E206" s="16">
        <v>38550</v>
      </c>
      <c r="F206" s="16">
        <v>5892</v>
      </c>
      <c r="G206" s="16">
        <v>27320</v>
      </c>
      <c r="H206" s="16">
        <v>39924</v>
      </c>
      <c r="I206" s="16">
        <v>51262</v>
      </c>
      <c r="J206" s="16">
        <v>18392</v>
      </c>
      <c r="K206" s="16">
        <v>46437</v>
      </c>
      <c r="L206" s="16">
        <v>53374</v>
      </c>
      <c r="M206" s="16">
        <v>39132</v>
      </c>
      <c r="N206" s="16">
        <v>68437</v>
      </c>
      <c r="O206" s="16">
        <v>23662</v>
      </c>
      <c r="P206" s="16">
        <v>22427</v>
      </c>
      <c r="Q206" s="16">
        <v>22403</v>
      </c>
      <c r="R206" s="16">
        <v>53697</v>
      </c>
      <c r="S206" s="16">
        <v>27974</v>
      </c>
      <c r="T206" s="16">
        <v>26956</v>
      </c>
      <c r="U206" s="77">
        <v>107</v>
      </c>
      <c r="V206" s="16">
        <v>34429</v>
      </c>
      <c r="W206" s="16">
        <v>4462</v>
      </c>
      <c r="X206" s="16">
        <v>19340</v>
      </c>
      <c r="Y206" s="16">
        <v>13016</v>
      </c>
      <c r="Z206" s="16">
        <v>2127</v>
      </c>
      <c r="AA206" s="46"/>
      <c r="AB206" s="46"/>
    </row>
    <row r="207" spans="1:28" s="44" customFormat="1" ht="28" hidden="1" x14ac:dyDescent="0.2">
      <c r="A207" s="5"/>
      <c r="B207" s="63" t="s">
        <v>44</v>
      </c>
      <c r="C207" s="7"/>
      <c r="D207" s="16" t="s">
        <v>1258</v>
      </c>
      <c r="E207" s="16" t="s">
        <v>1259</v>
      </c>
      <c r="F207" s="16" t="s">
        <v>1260</v>
      </c>
      <c r="G207" s="16" t="s">
        <v>1261</v>
      </c>
      <c r="H207" s="16" t="s">
        <v>1262</v>
      </c>
      <c r="I207" s="16" t="s">
        <v>1263</v>
      </c>
      <c r="J207" s="16">
        <v>0</v>
      </c>
      <c r="K207" s="16">
        <v>0</v>
      </c>
      <c r="L207" s="16" t="s">
        <v>1264</v>
      </c>
      <c r="M207" s="16">
        <v>0</v>
      </c>
      <c r="N207" s="16" t="s">
        <v>1265</v>
      </c>
      <c r="O207" s="16" t="s">
        <v>1266</v>
      </c>
      <c r="P207" s="16" t="s">
        <v>1267</v>
      </c>
      <c r="Q207" s="16" t="s">
        <v>1268</v>
      </c>
      <c r="R207" s="16" t="s">
        <v>1269</v>
      </c>
      <c r="S207" s="16" t="s">
        <v>1270</v>
      </c>
      <c r="T207" s="16" t="s">
        <v>1271</v>
      </c>
      <c r="U207" s="77">
        <v>0</v>
      </c>
      <c r="V207" s="16" t="s">
        <v>1272</v>
      </c>
      <c r="W207" s="16">
        <v>0</v>
      </c>
      <c r="X207" s="16" t="s">
        <v>1273</v>
      </c>
      <c r="Y207" s="16" t="s">
        <v>1274</v>
      </c>
      <c r="Z207" s="16">
        <v>0</v>
      </c>
      <c r="AA207" s="46"/>
      <c r="AB207" s="46"/>
    </row>
    <row r="208" spans="1:28" s="44" customFormat="1" x14ac:dyDescent="0.2">
      <c r="A208" s="5" t="s">
        <v>121</v>
      </c>
      <c r="B208" s="7" t="s">
        <v>62</v>
      </c>
      <c r="C208" s="7" t="s">
        <v>38</v>
      </c>
      <c r="D208" s="16" t="s">
        <v>1275</v>
      </c>
      <c r="E208" s="16" t="s">
        <v>1276</v>
      </c>
      <c r="F208" s="16" t="s">
        <v>1277</v>
      </c>
      <c r="G208" s="16" t="s">
        <v>1278</v>
      </c>
      <c r="H208" s="16" t="s">
        <v>1279</v>
      </c>
      <c r="I208" s="16" t="s">
        <v>1280</v>
      </c>
      <c r="J208" s="16" t="s">
        <v>1281</v>
      </c>
      <c r="K208" s="16" t="s">
        <v>1282</v>
      </c>
      <c r="L208" s="16" t="s">
        <v>1283</v>
      </c>
      <c r="M208" s="16" t="s">
        <v>1284</v>
      </c>
      <c r="N208" s="16" t="s">
        <v>1285</v>
      </c>
      <c r="O208" s="16" t="s">
        <v>1286</v>
      </c>
      <c r="P208" s="16" t="s">
        <v>1287</v>
      </c>
      <c r="Q208" s="16" t="s">
        <v>1288</v>
      </c>
      <c r="R208" s="16" t="s">
        <v>1289</v>
      </c>
      <c r="S208" s="16" t="s">
        <v>1290</v>
      </c>
      <c r="T208" s="16" t="s">
        <v>1291</v>
      </c>
      <c r="U208" s="77">
        <v>0</v>
      </c>
      <c r="V208" s="16" t="s">
        <v>1292</v>
      </c>
      <c r="W208" s="16" t="s">
        <v>1293</v>
      </c>
      <c r="X208" s="16" t="s">
        <v>1294</v>
      </c>
      <c r="Y208" s="16" t="s">
        <v>1295</v>
      </c>
      <c r="Z208" s="16" t="s">
        <v>1296</v>
      </c>
      <c r="AA208" s="46" t="s">
        <v>1297</v>
      </c>
      <c r="AB208" s="46" t="s">
        <v>1297</v>
      </c>
    </row>
    <row r="209" spans="1:29" s="44" customFormat="1" x14ac:dyDescent="0.2">
      <c r="A209" s="5" t="s">
        <v>122</v>
      </c>
      <c r="B209" s="7" t="s">
        <v>63</v>
      </c>
      <c r="C209" s="7" t="s">
        <v>38</v>
      </c>
      <c r="D209" s="16" t="s">
        <v>1298</v>
      </c>
      <c r="E209" s="16" t="s">
        <v>1299</v>
      </c>
      <c r="F209" s="16" t="s">
        <v>1300</v>
      </c>
      <c r="G209" s="16" t="s">
        <v>1301</v>
      </c>
      <c r="H209" s="16" t="s">
        <v>1302</v>
      </c>
      <c r="I209" s="16" t="s">
        <v>1303</v>
      </c>
      <c r="J209" s="16" t="s">
        <v>1304</v>
      </c>
      <c r="K209" s="16" t="s">
        <v>1305</v>
      </c>
      <c r="L209" s="16" t="s">
        <v>1306</v>
      </c>
      <c r="M209" s="16" t="s">
        <v>1307</v>
      </c>
      <c r="N209" s="16" t="s">
        <v>1308</v>
      </c>
      <c r="O209" s="16" t="s">
        <v>1309</v>
      </c>
      <c r="P209" s="16" t="s">
        <v>1310</v>
      </c>
      <c r="Q209" s="16" t="s">
        <v>1311</v>
      </c>
      <c r="R209" s="16">
        <v>968228.00000000012</v>
      </c>
      <c r="S209" s="16" t="s">
        <v>1312</v>
      </c>
      <c r="T209" s="16" t="s">
        <v>1313</v>
      </c>
      <c r="U209" s="77">
        <v>0</v>
      </c>
      <c r="V209" s="16" t="s">
        <v>1314</v>
      </c>
      <c r="W209" s="16" t="s">
        <v>1315</v>
      </c>
      <c r="X209" s="16" t="s">
        <v>1316</v>
      </c>
      <c r="Y209" s="16" t="s">
        <v>1317</v>
      </c>
      <c r="Z209" s="16" t="s">
        <v>1318</v>
      </c>
      <c r="AA209" s="46"/>
      <c r="AB209" s="46"/>
    </row>
    <row r="210" spans="1:29" s="44" customFormat="1" x14ac:dyDescent="0.2">
      <c r="A210" s="5" t="s">
        <v>123</v>
      </c>
      <c r="B210" s="7" t="s">
        <v>64</v>
      </c>
      <c r="C210" s="7" t="s">
        <v>38</v>
      </c>
      <c r="D210" s="16" t="s">
        <v>1319</v>
      </c>
      <c r="E210" s="16" t="s">
        <v>1320</v>
      </c>
      <c r="F210" s="16" t="s">
        <v>1321</v>
      </c>
      <c r="G210" s="16" t="s">
        <v>1322</v>
      </c>
      <c r="H210" s="16" t="s">
        <v>1323</v>
      </c>
      <c r="I210" s="16" t="s">
        <v>1324</v>
      </c>
      <c r="J210" s="16" t="s">
        <v>1325</v>
      </c>
      <c r="K210" s="16" t="s">
        <v>1326</v>
      </c>
      <c r="L210" s="16" t="s">
        <v>1327</v>
      </c>
      <c r="M210" s="16" t="s">
        <v>1328</v>
      </c>
      <c r="N210" s="16" t="s">
        <v>1329</v>
      </c>
      <c r="O210" s="16" t="s">
        <v>1330</v>
      </c>
      <c r="P210" s="16" t="s">
        <v>1331</v>
      </c>
      <c r="Q210" s="16" t="s">
        <v>1332</v>
      </c>
      <c r="R210" s="16" t="s">
        <v>1333</v>
      </c>
      <c r="S210" s="16" t="s">
        <v>1334</v>
      </c>
      <c r="T210" s="16" t="s">
        <v>1335</v>
      </c>
      <c r="U210" s="77">
        <v>0</v>
      </c>
      <c r="V210" s="16" t="s">
        <v>1336</v>
      </c>
      <c r="W210" s="16" t="s">
        <v>1337</v>
      </c>
      <c r="X210" s="16">
        <v>78692</v>
      </c>
      <c r="Y210" s="16" t="s">
        <v>1338</v>
      </c>
      <c r="Z210" s="16" t="s">
        <v>1339</v>
      </c>
      <c r="AA210" s="46"/>
      <c r="AB210" s="46"/>
    </row>
    <row r="211" spans="1:29" s="44" customFormat="1" ht="28" x14ac:dyDescent="0.2">
      <c r="A211" s="5" t="s">
        <v>124</v>
      </c>
      <c r="B211" s="7" t="s">
        <v>65</v>
      </c>
      <c r="C211" s="7" t="s">
        <v>38</v>
      </c>
      <c r="D211" s="16" t="s">
        <v>1340</v>
      </c>
      <c r="E211" s="16" t="s">
        <v>1341</v>
      </c>
      <c r="F211" s="16" t="s">
        <v>1342</v>
      </c>
      <c r="G211" s="16" t="s">
        <v>1343</v>
      </c>
      <c r="H211" s="16" t="s">
        <v>1344</v>
      </c>
      <c r="I211" s="16" t="s">
        <v>1345</v>
      </c>
      <c r="J211" s="16" t="s">
        <v>1346</v>
      </c>
      <c r="K211" s="16" t="s">
        <v>1347</v>
      </c>
      <c r="L211" s="16" t="s">
        <v>1348</v>
      </c>
      <c r="M211" s="16" t="s">
        <v>1349</v>
      </c>
      <c r="N211" s="16" t="s">
        <v>1350</v>
      </c>
      <c r="O211" s="16" t="s">
        <v>1351</v>
      </c>
      <c r="P211" s="16" t="s">
        <v>1352</v>
      </c>
      <c r="Q211" s="16" t="s">
        <v>1353</v>
      </c>
      <c r="R211" s="16" t="s">
        <v>1354</v>
      </c>
      <c r="S211" s="16" t="s">
        <v>1355</v>
      </c>
      <c r="T211" s="16" t="s">
        <v>1356</v>
      </c>
      <c r="U211" s="77" t="s">
        <v>1357</v>
      </c>
      <c r="V211" s="16" t="s">
        <v>1358</v>
      </c>
      <c r="W211" s="16" t="s">
        <v>1359</v>
      </c>
      <c r="X211" s="16" t="s">
        <v>1360</v>
      </c>
      <c r="Y211" s="16">
        <v>427264</v>
      </c>
      <c r="Z211" s="16" t="s">
        <v>1361</v>
      </c>
      <c r="AA211" s="46" t="s">
        <v>1362</v>
      </c>
      <c r="AB211" s="46" t="s">
        <v>1362</v>
      </c>
      <c r="AC211" s="64"/>
    </row>
    <row r="212" spans="1:29" s="44" customFormat="1" ht="28" x14ac:dyDescent="0.2">
      <c r="A212" s="5" t="s">
        <v>125</v>
      </c>
      <c r="B212" s="7" t="s">
        <v>66</v>
      </c>
      <c r="C212" s="7" t="s">
        <v>38</v>
      </c>
      <c r="D212" s="16" t="s">
        <v>1697</v>
      </c>
      <c r="E212" s="16" t="s">
        <v>1698</v>
      </c>
      <c r="F212" s="16" t="s">
        <v>1699</v>
      </c>
      <c r="G212" s="16" t="s">
        <v>1700</v>
      </c>
      <c r="H212" s="16" t="s">
        <v>1701</v>
      </c>
      <c r="I212" s="16" t="s">
        <v>1702</v>
      </c>
      <c r="J212" s="16" t="s">
        <v>1703</v>
      </c>
      <c r="K212" s="16" t="s">
        <v>1704</v>
      </c>
      <c r="L212" s="16" t="s">
        <v>1705</v>
      </c>
      <c r="M212" s="16" t="s">
        <v>1706</v>
      </c>
      <c r="N212" s="16" t="s">
        <v>1707</v>
      </c>
      <c r="O212" s="16" t="s">
        <v>1708</v>
      </c>
      <c r="P212" s="16" t="s">
        <v>1709</v>
      </c>
      <c r="Q212" s="16" t="s">
        <v>1710</v>
      </c>
      <c r="R212" s="16" t="s">
        <v>1711</v>
      </c>
      <c r="S212" s="16" t="s">
        <v>1712</v>
      </c>
      <c r="T212" s="16" t="s">
        <v>1713</v>
      </c>
      <c r="U212" s="77" t="s">
        <v>1363</v>
      </c>
      <c r="V212" s="16" t="s">
        <v>1714</v>
      </c>
      <c r="W212" s="16" t="s">
        <v>1715</v>
      </c>
      <c r="X212" s="16" t="s">
        <v>1716</v>
      </c>
      <c r="Y212" s="16" t="s">
        <v>1717</v>
      </c>
      <c r="Z212" s="16" t="s">
        <v>1718</v>
      </c>
      <c r="AA212" s="46" t="s">
        <v>1364</v>
      </c>
      <c r="AB212" s="46" t="s">
        <v>1364</v>
      </c>
    </row>
    <row r="213" spans="1:29" s="44" customFormat="1" ht="28" x14ac:dyDescent="0.2">
      <c r="A213" s="5" t="s">
        <v>126</v>
      </c>
      <c r="B213" s="7" t="s">
        <v>67</v>
      </c>
      <c r="C213" s="7" t="s">
        <v>38</v>
      </c>
      <c r="D213" s="16" t="s">
        <v>1719</v>
      </c>
      <c r="E213" s="16" t="s">
        <v>1720</v>
      </c>
      <c r="F213" s="16" t="s">
        <v>1721</v>
      </c>
      <c r="G213" s="16" t="s">
        <v>1722</v>
      </c>
      <c r="H213" s="16" t="s">
        <v>1723</v>
      </c>
      <c r="I213" s="16" t="s">
        <v>1724</v>
      </c>
      <c r="J213" s="16" t="s">
        <v>1725</v>
      </c>
      <c r="K213" s="16" t="s">
        <v>1726</v>
      </c>
      <c r="L213" s="16" t="s">
        <v>1727</v>
      </c>
      <c r="M213" s="16" t="s">
        <v>1728</v>
      </c>
      <c r="N213" s="16" t="s">
        <v>1729</v>
      </c>
      <c r="O213" s="16" t="s">
        <v>1730</v>
      </c>
      <c r="P213" s="16" t="s">
        <v>1731</v>
      </c>
      <c r="Q213" s="16" t="s">
        <v>1732</v>
      </c>
      <c r="R213" s="16" t="s">
        <v>1733</v>
      </c>
      <c r="S213" s="16" t="s">
        <v>1734</v>
      </c>
      <c r="T213" s="16" t="s">
        <v>1735</v>
      </c>
      <c r="U213" s="77" t="s">
        <v>1365</v>
      </c>
      <c r="V213" s="16" t="s">
        <v>1736</v>
      </c>
      <c r="W213" s="16" t="s">
        <v>1737</v>
      </c>
      <c r="X213" s="16" t="s">
        <v>1738</v>
      </c>
      <c r="Y213" s="16" t="s">
        <v>1739</v>
      </c>
      <c r="Z213" s="16" t="s">
        <v>1740</v>
      </c>
      <c r="AA213" s="46" t="s">
        <v>1366</v>
      </c>
      <c r="AB213" s="46" t="s">
        <v>1366</v>
      </c>
    </row>
    <row r="214" spans="1:29" s="44" customFormat="1" ht="42" x14ac:dyDescent="0.2">
      <c r="A214" s="5" t="s">
        <v>127</v>
      </c>
      <c r="B214" s="7" t="s">
        <v>940</v>
      </c>
      <c r="C214" s="7" t="s">
        <v>38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77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46"/>
      <c r="AB214" s="46"/>
    </row>
    <row r="215" spans="1:29" s="44" customFormat="1" x14ac:dyDescent="0.2">
      <c r="A215" s="6" t="s">
        <v>189</v>
      </c>
      <c r="B215" s="10" t="s">
        <v>40</v>
      </c>
      <c r="C215" s="7" t="s">
        <v>4</v>
      </c>
      <c r="D215" s="52" t="s">
        <v>199</v>
      </c>
      <c r="E215" s="52" t="s">
        <v>199</v>
      </c>
      <c r="F215" s="52" t="s">
        <v>199</v>
      </c>
      <c r="G215" s="52" t="s">
        <v>199</v>
      </c>
      <c r="H215" s="52" t="s">
        <v>199</v>
      </c>
      <c r="I215" s="52" t="s">
        <v>199</v>
      </c>
      <c r="J215" s="52" t="s">
        <v>199</v>
      </c>
      <c r="K215" s="52" t="s">
        <v>199</v>
      </c>
      <c r="L215" s="52" t="s">
        <v>199</v>
      </c>
      <c r="M215" s="52" t="s">
        <v>199</v>
      </c>
      <c r="N215" s="52" t="s">
        <v>199</v>
      </c>
      <c r="O215" s="52" t="s">
        <v>199</v>
      </c>
      <c r="P215" s="52" t="s">
        <v>199</v>
      </c>
      <c r="Q215" s="52" t="s">
        <v>199</v>
      </c>
      <c r="R215" s="52" t="s">
        <v>199</v>
      </c>
      <c r="S215" s="52" t="s">
        <v>199</v>
      </c>
      <c r="T215" s="52" t="s">
        <v>199</v>
      </c>
      <c r="U215" s="76" t="s">
        <v>199</v>
      </c>
      <c r="V215" s="52" t="s">
        <v>199</v>
      </c>
      <c r="W215" s="52" t="s">
        <v>199</v>
      </c>
      <c r="X215" s="52" t="s">
        <v>199</v>
      </c>
      <c r="Y215" s="52" t="s">
        <v>199</v>
      </c>
      <c r="Z215" s="52" t="s">
        <v>199</v>
      </c>
      <c r="AA215" s="46"/>
      <c r="AB215" s="46"/>
    </row>
    <row r="216" spans="1:29" s="44" customFormat="1" x14ac:dyDescent="0.2">
      <c r="A216" s="5" t="s">
        <v>190</v>
      </c>
      <c r="B216" s="7" t="s">
        <v>2</v>
      </c>
      <c r="C216" s="7" t="s">
        <v>4</v>
      </c>
      <c r="D216" s="16" t="s">
        <v>98</v>
      </c>
      <c r="E216" s="16" t="s">
        <v>98</v>
      </c>
      <c r="F216" s="16" t="s">
        <v>98</v>
      </c>
      <c r="G216" s="16" t="s">
        <v>98</v>
      </c>
      <c r="H216" s="16" t="s">
        <v>98</v>
      </c>
      <c r="I216" s="16" t="s">
        <v>98</v>
      </c>
      <c r="J216" s="16" t="s">
        <v>98</v>
      </c>
      <c r="K216" s="16" t="s">
        <v>98</v>
      </c>
      <c r="L216" s="16" t="s">
        <v>98</v>
      </c>
      <c r="M216" s="16" t="s">
        <v>98</v>
      </c>
      <c r="N216" s="16" t="s">
        <v>98</v>
      </c>
      <c r="O216" s="16" t="s">
        <v>98</v>
      </c>
      <c r="P216" s="16" t="s">
        <v>98</v>
      </c>
      <c r="Q216" s="16" t="s">
        <v>98</v>
      </c>
      <c r="R216" s="16" t="s">
        <v>98</v>
      </c>
      <c r="S216" s="16" t="s">
        <v>98</v>
      </c>
      <c r="T216" s="16" t="s">
        <v>98</v>
      </c>
      <c r="U216" s="77" t="s">
        <v>98</v>
      </c>
      <c r="V216" s="16" t="s">
        <v>98</v>
      </c>
      <c r="W216" s="16" t="s">
        <v>98</v>
      </c>
      <c r="X216" s="16" t="s">
        <v>98</v>
      </c>
      <c r="Y216" s="16" t="s">
        <v>98</v>
      </c>
      <c r="Z216" s="16" t="s">
        <v>98</v>
      </c>
      <c r="AA216" s="46"/>
      <c r="AB216" s="46"/>
    </row>
    <row r="217" spans="1:29" s="44" customFormat="1" ht="28" x14ac:dyDescent="0.2">
      <c r="A217" s="5" t="s">
        <v>191</v>
      </c>
      <c r="B217" s="7" t="s">
        <v>61</v>
      </c>
      <c r="C217" s="7" t="s">
        <v>224</v>
      </c>
      <c r="D217" s="16">
        <v>9118</v>
      </c>
      <c r="E217" s="16">
        <v>70554</v>
      </c>
      <c r="F217" s="16">
        <v>10690</v>
      </c>
      <c r="G217" s="16">
        <v>27320</v>
      </c>
      <c r="H217" s="16">
        <v>39924</v>
      </c>
      <c r="I217" s="16">
        <v>51262</v>
      </c>
      <c r="J217" s="16">
        <v>18392</v>
      </c>
      <c r="K217" s="16">
        <v>46437</v>
      </c>
      <c r="L217" s="16">
        <v>53374</v>
      </c>
      <c r="M217" s="16">
        <v>39132</v>
      </c>
      <c r="N217" s="16">
        <v>68437</v>
      </c>
      <c r="O217" s="16">
        <v>23662</v>
      </c>
      <c r="P217" s="16">
        <v>22427</v>
      </c>
      <c r="Q217" s="16">
        <v>22403</v>
      </c>
      <c r="R217" s="16">
        <v>53697</v>
      </c>
      <c r="S217" s="16">
        <v>27974</v>
      </c>
      <c r="T217" s="16">
        <v>26956</v>
      </c>
      <c r="U217" s="77">
        <v>107</v>
      </c>
      <c r="V217" s="16">
        <v>34429</v>
      </c>
      <c r="W217" s="16">
        <v>4462</v>
      </c>
      <c r="X217" s="16">
        <v>19340</v>
      </c>
      <c r="Y217" s="16">
        <v>13016</v>
      </c>
      <c r="Z217" s="16">
        <v>2127</v>
      </c>
      <c r="AA217" s="46"/>
      <c r="AB217" s="46"/>
    </row>
    <row r="218" spans="1:29" s="44" customFormat="1" ht="28" hidden="1" x14ac:dyDescent="0.2">
      <c r="A218" s="5"/>
      <c r="B218" s="63" t="s">
        <v>44</v>
      </c>
      <c r="C218" s="7"/>
      <c r="D218" s="16" t="s">
        <v>1367</v>
      </c>
      <c r="E218" s="16" t="s">
        <v>1368</v>
      </c>
      <c r="F218" s="16" t="s">
        <v>1369</v>
      </c>
      <c r="G218" s="16" t="s">
        <v>1370</v>
      </c>
      <c r="H218" s="16" t="s">
        <v>1371</v>
      </c>
      <c r="I218" s="16" t="s">
        <v>1372</v>
      </c>
      <c r="J218" s="16">
        <v>0</v>
      </c>
      <c r="K218" s="16">
        <v>0</v>
      </c>
      <c r="L218" s="16" t="s">
        <v>1373</v>
      </c>
      <c r="M218" s="16">
        <v>0</v>
      </c>
      <c r="N218" s="16" t="s">
        <v>1374</v>
      </c>
      <c r="O218" s="16" t="s">
        <v>1375</v>
      </c>
      <c r="P218" s="16" t="s">
        <v>1376</v>
      </c>
      <c r="Q218" s="16" t="s">
        <v>1377</v>
      </c>
      <c r="R218" s="16" t="s">
        <v>1378</v>
      </c>
      <c r="S218" s="16" t="s">
        <v>1379</v>
      </c>
      <c r="T218" s="16" t="s">
        <v>1380</v>
      </c>
      <c r="U218" s="77">
        <v>0</v>
      </c>
      <c r="V218" s="16" t="s">
        <v>1381</v>
      </c>
      <c r="W218" s="16">
        <v>0</v>
      </c>
      <c r="X218" s="16" t="s">
        <v>1382</v>
      </c>
      <c r="Y218" s="16" t="s">
        <v>1383</v>
      </c>
      <c r="Z218" s="16">
        <v>0</v>
      </c>
      <c r="AA218" s="46"/>
      <c r="AB218" s="46"/>
    </row>
    <row r="219" spans="1:29" s="44" customFormat="1" x14ac:dyDescent="0.2">
      <c r="A219" s="5" t="s">
        <v>192</v>
      </c>
      <c r="B219" s="7" t="s">
        <v>62</v>
      </c>
      <c r="C219" s="7" t="s">
        <v>38</v>
      </c>
      <c r="D219" s="16" t="s">
        <v>1384</v>
      </c>
      <c r="E219" s="16" t="s">
        <v>1385</v>
      </c>
      <c r="F219" s="16" t="s">
        <v>1386</v>
      </c>
      <c r="G219" s="16" t="s">
        <v>1387</v>
      </c>
      <c r="H219" s="16" t="s">
        <v>1388</v>
      </c>
      <c r="I219" s="16" t="s">
        <v>1389</v>
      </c>
      <c r="J219" s="16" t="s">
        <v>1390</v>
      </c>
      <c r="K219" s="16" t="s">
        <v>1391</v>
      </c>
      <c r="L219" s="16" t="s">
        <v>1392</v>
      </c>
      <c r="M219" s="16" t="s">
        <v>1393</v>
      </c>
      <c r="N219" s="16" t="s">
        <v>1394</v>
      </c>
      <c r="O219" s="16" t="s">
        <v>1395</v>
      </c>
      <c r="P219" s="16" t="s">
        <v>1396</v>
      </c>
      <c r="Q219" s="16" t="s">
        <v>1397</v>
      </c>
      <c r="R219" s="16" t="s">
        <v>1398</v>
      </c>
      <c r="S219" s="16" t="s">
        <v>1399</v>
      </c>
      <c r="T219" s="16" t="s">
        <v>1400</v>
      </c>
      <c r="U219" s="77">
        <v>0</v>
      </c>
      <c r="V219" s="16" t="s">
        <v>1401</v>
      </c>
      <c r="W219" s="16" t="s">
        <v>1402</v>
      </c>
      <c r="X219" s="16" t="s">
        <v>1403</v>
      </c>
      <c r="Y219" s="16" t="s">
        <v>1404</v>
      </c>
      <c r="Z219" s="16" t="s">
        <v>1405</v>
      </c>
      <c r="AA219" s="46" t="s">
        <v>1406</v>
      </c>
      <c r="AB219" s="46" t="s">
        <v>1406</v>
      </c>
    </row>
    <row r="220" spans="1:29" s="44" customFormat="1" x14ac:dyDescent="0.2">
      <c r="A220" s="5" t="s">
        <v>193</v>
      </c>
      <c r="B220" s="7" t="s">
        <v>63</v>
      </c>
      <c r="C220" s="7" t="s">
        <v>38</v>
      </c>
      <c r="D220" s="16" t="s">
        <v>1407</v>
      </c>
      <c r="E220" s="16" t="s">
        <v>1408</v>
      </c>
      <c r="F220" s="16" t="s">
        <v>1409</v>
      </c>
      <c r="G220" s="16" t="s">
        <v>1410</v>
      </c>
      <c r="H220" s="16" t="s">
        <v>1411</v>
      </c>
      <c r="I220" s="16" t="s">
        <v>1412</v>
      </c>
      <c r="J220" s="16" t="s">
        <v>1413</v>
      </c>
      <c r="K220" s="16" t="s">
        <v>1414</v>
      </c>
      <c r="L220" s="16" t="s">
        <v>1415</v>
      </c>
      <c r="M220" s="16" t="s">
        <v>1416</v>
      </c>
      <c r="N220" s="16" t="s">
        <v>1417</v>
      </c>
      <c r="O220" s="16" t="s">
        <v>1418</v>
      </c>
      <c r="P220" s="16" t="s">
        <v>1419</v>
      </c>
      <c r="Q220" s="16" t="s">
        <v>1420</v>
      </c>
      <c r="R220" s="16" t="s">
        <v>1421</v>
      </c>
      <c r="S220" s="16" t="s">
        <v>1422</v>
      </c>
      <c r="T220" s="16" t="s">
        <v>1423</v>
      </c>
      <c r="U220" s="77">
        <v>0</v>
      </c>
      <c r="V220" s="16" t="s">
        <v>1424</v>
      </c>
      <c r="W220" s="16" t="s">
        <v>1425</v>
      </c>
      <c r="X220" s="16" t="s">
        <v>1426</v>
      </c>
      <c r="Y220" s="16" t="s">
        <v>1427</v>
      </c>
      <c r="Z220" s="16" t="s">
        <v>1428</v>
      </c>
      <c r="AA220" s="46"/>
      <c r="AB220" s="46"/>
    </row>
    <row r="221" spans="1:29" s="44" customFormat="1" x14ac:dyDescent="0.2">
      <c r="A221" s="5" t="s">
        <v>194</v>
      </c>
      <c r="B221" s="7" t="s">
        <v>64</v>
      </c>
      <c r="C221" s="7" t="s">
        <v>38</v>
      </c>
      <c r="D221" s="16" t="s">
        <v>1429</v>
      </c>
      <c r="E221" s="16" t="s">
        <v>1430</v>
      </c>
      <c r="F221" s="16" t="s">
        <v>1431</v>
      </c>
      <c r="G221" s="16" t="s">
        <v>1432</v>
      </c>
      <c r="H221" s="16" t="s">
        <v>1433</v>
      </c>
      <c r="I221" s="16" t="s">
        <v>1434</v>
      </c>
      <c r="J221" s="16" t="s">
        <v>1435</v>
      </c>
      <c r="K221" s="16" t="s">
        <v>1436</v>
      </c>
      <c r="L221" s="16" t="s">
        <v>1437</v>
      </c>
      <c r="M221" s="16" t="s">
        <v>1438</v>
      </c>
      <c r="N221" s="16" t="s">
        <v>1439</v>
      </c>
      <c r="O221" s="16" t="s">
        <v>1440</v>
      </c>
      <c r="P221" s="16" t="s">
        <v>1441</v>
      </c>
      <c r="Q221" s="16" t="s">
        <v>1442</v>
      </c>
      <c r="R221" s="16" t="s">
        <v>1443</v>
      </c>
      <c r="S221" s="16" t="s">
        <v>1444</v>
      </c>
      <c r="T221" s="16" t="s">
        <v>1445</v>
      </c>
      <c r="U221" s="77">
        <v>0</v>
      </c>
      <c r="V221" s="16" t="s">
        <v>1446</v>
      </c>
      <c r="W221" s="16" t="s">
        <v>1447</v>
      </c>
      <c r="X221" s="16" t="s">
        <v>1448</v>
      </c>
      <c r="Y221" s="16" t="s">
        <v>1449</v>
      </c>
      <c r="Z221" s="16" t="s">
        <v>1450</v>
      </c>
      <c r="AA221" s="46"/>
      <c r="AB221" s="46"/>
    </row>
    <row r="222" spans="1:29" s="44" customFormat="1" ht="28" x14ac:dyDescent="0.2">
      <c r="A222" s="5" t="s">
        <v>195</v>
      </c>
      <c r="B222" s="7" t="s">
        <v>65</v>
      </c>
      <c r="C222" s="7" t="s">
        <v>38</v>
      </c>
      <c r="D222" s="16" t="s">
        <v>1451</v>
      </c>
      <c r="E222" s="16" t="s">
        <v>1452</v>
      </c>
      <c r="F222" s="16" t="s">
        <v>1453</v>
      </c>
      <c r="G222" s="16" t="s">
        <v>1454</v>
      </c>
      <c r="H222" s="16" t="s">
        <v>1455</v>
      </c>
      <c r="I222" s="16" t="s">
        <v>1456</v>
      </c>
      <c r="J222" s="16" t="s">
        <v>1457</v>
      </c>
      <c r="K222" s="16" t="s">
        <v>1458</v>
      </c>
      <c r="L222" s="16" t="s">
        <v>1459</v>
      </c>
      <c r="M222" s="16" t="s">
        <v>1460</v>
      </c>
      <c r="N222" s="16" t="s">
        <v>1461</v>
      </c>
      <c r="O222" s="16" t="s">
        <v>1462</v>
      </c>
      <c r="P222" s="16" t="s">
        <v>1463</v>
      </c>
      <c r="Q222" s="16" t="s">
        <v>1464</v>
      </c>
      <c r="R222" s="16" t="s">
        <v>1465</v>
      </c>
      <c r="S222" s="16" t="s">
        <v>1466</v>
      </c>
      <c r="T222" s="16" t="s">
        <v>1467</v>
      </c>
      <c r="U222" s="77" t="s">
        <v>1468</v>
      </c>
      <c r="V222" s="16" t="s">
        <v>1469</v>
      </c>
      <c r="W222" s="16" t="s">
        <v>1470</v>
      </c>
      <c r="X222" s="16" t="s">
        <v>1471</v>
      </c>
      <c r="Y222" s="16" t="s">
        <v>1472</v>
      </c>
      <c r="Z222" s="16" t="s">
        <v>1473</v>
      </c>
      <c r="AA222" s="46" t="s">
        <v>1474</v>
      </c>
      <c r="AB222" s="46" t="s">
        <v>1474</v>
      </c>
    </row>
    <row r="223" spans="1:29" s="44" customFormat="1" ht="28" x14ac:dyDescent="0.2">
      <c r="A223" s="5" t="s">
        <v>196</v>
      </c>
      <c r="B223" s="7" t="s">
        <v>66</v>
      </c>
      <c r="C223" s="7" t="s">
        <v>38</v>
      </c>
      <c r="D223" s="16" t="s">
        <v>1515</v>
      </c>
      <c r="E223" s="16" t="s">
        <v>1741</v>
      </c>
      <c r="F223" s="16" t="s">
        <v>1743</v>
      </c>
      <c r="G223" s="16" t="s">
        <v>1746</v>
      </c>
      <c r="H223" s="16" t="s">
        <v>1747</v>
      </c>
      <c r="I223" s="16" t="s">
        <v>1750</v>
      </c>
      <c r="J223" s="16" t="s">
        <v>1751</v>
      </c>
      <c r="K223" s="16" t="s">
        <v>1752</v>
      </c>
      <c r="L223" s="16" t="s">
        <v>1753</v>
      </c>
      <c r="M223" s="16" t="s">
        <v>1754</v>
      </c>
      <c r="N223" s="16" t="s">
        <v>1755</v>
      </c>
      <c r="O223" s="16" t="s">
        <v>1756</v>
      </c>
      <c r="P223" s="16" t="s">
        <v>1757</v>
      </c>
      <c r="Q223" s="16" t="s">
        <v>1758</v>
      </c>
      <c r="R223" s="16" t="s">
        <v>1759</v>
      </c>
      <c r="S223" s="16" t="s">
        <v>1760</v>
      </c>
      <c r="T223" s="16" t="s">
        <v>1761</v>
      </c>
      <c r="U223" s="77" t="s">
        <v>1475</v>
      </c>
      <c r="V223" s="16" t="s">
        <v>1762</v>
      </c>
      <c r="W223" s="16" t="s">
        <v>1763</v>
      </c>
      <c r="X223" s="16" t="s">
        <v>1764</v>
      </c>
      <c r="Y223" s="16" t="s">
        <v>1765</v>
      </c>
      <c r="Z223" s="16" t="s">
        <v>1766</v>
      </c>
      <c r="AA223" s="46" t="s">
        <v>1476</v>
      </c>
      <c r="AB223" s="46" t="s">
        <v>1476</v>
      </c>
    </row>
    <row r="224" spans="1:29" s="44" customFormat="1" ht="28" x14ac:dyDescent="0.2">
      <c r="A224" s="5" t="s">
        <v>197</v>
      </c>
      <c r="B224" s="7" t="s">
        <v>67</v>
      </c>
      <c r="C224" s="7" t="s">
        <v>38</v>
      </c>
      <c r="D224" s="16" t="s">
        <v>1516</v>
      </c>
      <c r="E224" s="16" t="s">
        <v>1742</v>
      </c>
      <c r="F224" s="16" t="s">
        <v>1744</v>
      </c>
      <c r="G224" s="16" t="s">
        <v>1745</v>
      </c>
      <c r="H224" s="16" t="s">
        <v>1748</v>
      </c>
      <c r="I224" s="16" t="s">
        <v>1749</v>
      </c>
      <c r="J224" s="16" t="s">
        <v>1477</v>
      </c>
      <c r="K224" s="16" t="s">
        <v>1478</v>
      </c>
      <c r="L224" s="16" t="s">
        <v>1479</v>
      </c>
      <c r="M224" s="16" t="s">
        <v>1480</v>
      </c>
      <c r="N224" s="16" t="s">
        <v>1481</v>
      </c>
      <c r="O224" s="16" t="s">
        <v>1482</v>
      </c>
      <c r="P224" s="16">
        <v>101782</v>
      </c>
      <c r="Q224" s="16" t="s">
        <v>1483</v>
      </c>
      <c r="R224" s="16" t="s">
        <v>1484</v>
      </c>
      <c r="S224" s="16" t="s">
        <v>1485</v>
      </c>
      <c r="T224" s="16" t="s">
        <v>1486</v>
      </c>
      <c r="U224" s="77" t="s">
        <v>1487</v>
      </c>
      <c r="V224" s="16" t="s">
        <v>1488</v>
      </c>
      <c r="W224" s="16" t="s">
        <v>1489</v>
      </c>
      <c r="X224" s="16" t="s">
        <v>1490</v>
      </c>
      <c r="Y224" s="16" t="s">
        <v>1491</v>
      </c>
      <c r="Z224" s="16" t="s">
        <v>1492</v>
      </c>
      <c r="AA224" s="46" t="s">
        <v>1493</v>
      </c>
      <c r="AB224" s="46" t="s">
        <v>1493</v>
      </c>
    </row>
    <row r="225" spans="1:28" s="44" customFormat="1" ht="42" x14ac:dyDescent="0.2">
      <c r="A225" s="5" t="s">
        <v>198</v>
      </c>
      <c r="B225" s="7" t="s">
        <v>940</v>
      </c>
      <c r="C225" s="7" t="s">
        <v>38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77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46"/>
      <c r="AB225" s="46"/>
    </row>
    <row r="226" spans="1:28" s="44" customFormat="1" ht="42" customHeight="1" x14ac:dyDescent="0.2">
      <c r="A226" s="135" t="s">
        <v>128</v>
      </c>
      <c r="B226" s="135"/>
      <c r="C226" s="135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80"/>
      <c r="V226" s="60"/>
      <c r="W226" s="60"/>
      <c r="X226" s="60"/>
      <c r="Y226" s="60"/>
      <c r="Z226" s="60"/>
      <c r="AA226" s="46"/>
      <c r="AB226" s="46"/>
    </row>
    <row r="227" spans="1:28" s="44" customFormat="1" x14ac:dyDescent="0.2">
      <c r="A227" s="5" t="s">
        <v>69</v>
      </c>
      <c r="B227" s="7" t="s">
        <v>56</v>
      </c>
      <c r="C227" s="7" t="s">
        <v>29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1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77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46"/>
      <c r="AB227" s="46"/>
    </row>
    <row r="228" spans="1:28" s="44" customFormat="1" x14ac:dyDescent="0.2">
      <c r="A228" s="5" t="s">
        <v>70</v>
      </c>
      <c r="B228" s="7" t="s">
        <v>57</v>
      </c>
      <c r="C228" s="7" t="s">
        <v>29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1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77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46"/>
      <c r="AB228" s="46"/>
    </row>
    <row r="229" spans="1:28" s="44" customFormat="1" ht="28" x14ac:dyDescent="0.2">
      <c r="A229" s="5" t="s">
        <v>71</v>
      </c>
      <c r="B229" s="7" t="s">
        <v>796</v>
      </c>
      <c r="C229" s="7" t="s">
        <v>29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77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46"/>
      <c r="AB229" s="46"/>
    </row>
    <row r="230" spans="1:28" s="44" customFormat="1" x14ac:dyDescent="0.2">
      <c r="A230" s="5" t="s">
        <v>72</v>
      </c>
      <c r="B230" s="7" t="s">
        <v>59</v>
      </c>
      <c r="C230" s="7" t="s">
        <v>38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 t="s">
        <v>1494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77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46"/>
      <c r="AB230" s="46"/>
    </row>
    <row r="231" spans="1:28" s="44" customFormat="1" ht="37.5" customHeight="1" x14ac:dyDescent="0.2">
      <c r="A231" s="135" t="s">
        <v>139</v>
      </c>
      <c r="B231" s="135"/>
      <c r="C231" s="135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74"/>
      <c r="V231" s="51"/>
      <c r="W231" s="51"/>
      <c r="X231" s="51"/>
      <c r="Y231" s="51"/>
      <c r="Z231" s="51"/>
      <c r="AA231" s="46"/>
      <c r="AB231" s="46"/>
    </row>
    <row r="232" spans="1:28" ht="28" x14ac:dyDescent="0.2">
      <c r="A232" s="5" t="s">
        <v>140</v>
      </c>
      <c r="B232" s="7" t="s">
        <v>141</v>
      </c>
      <c r="C232" s="14" t="s">
        <v>29</v>
      </c>
      <c r="D232" s="16">
        <v>52</v>
      </c>
      <c r="E232" s="16">
        <v>105</v>
      </c>
      <c r="F232" s="16">
        <v>2</v>
      </c>
      <c r="G232" s="16">
        <v>156</v>
      </c>
      <c r="H232" s="16">
        <v>201</v>
      </c>
      <c r="I232" s="16">
        <v>312</v>
      </c>
      <c r="J232" s="16">
        <v>523</v>
      </c>
      <c r="K232" s="16">
        <v>602</v>
      </c>
      <c r="L232" s="16">
        <v>710</v>
      </c>
      <c r="M232" s="16">
        <v>823</v>
      </c>
      <c r="N232" s="16">
        <v>225</v>
      </c>
      <c r="O232" s="16">
        <v>45</v>
      </c>
      <c r="P232" s="16">
        <v>36</v>
      </c>
      <c r="Q232" s="16">
        <v>28</v>
      </c>
      <c r="R232" s="16">
        <v>313</v>
      </c>
      <c r="S232" s="16">
        <v>27</v>
      </c>
      <c r="T232" s="16">
        <v>22</v>
      </c>
      <c r="U232" s="77">
        <v>0</v>
      </c>
      <c r="V232" s="16">
        <v>26</v>
      </c>
      <c r="W232" s="16">
        <v>19</v>
      </c>
      <c r="X232" s="16">
        <v>202</v>
      </c>
      <c r="Y232" s="16">
        <v>260</v>
      </c>
      <c r="Z232" s="16">
        <v>10</v>
      </c>
    </row>
    <row r="233" spans="1:28" x14ac:dyDescent="0.2">
      <c r="A233" s="5" t="s">
        <v>142</v>
      </c>
      <c r="B233" s="7" t="s">
        <v>143</v>
      </c>
      <c r="C233" s="14" t="s">
        <v>29</v>
      </c>
      <c r="D233" s="16">
        <v>3</v>
      </c>
      <c r="E233" s="16">
        <v>3</v>
      </c>
      <c r="F233" s="16">
        <v>0</v>
      </c>
      <c r="G233" s="16">
        <v>6</v>
      </c>
      <c r="H233" s="16">
        <v>3</v>
      </c>
      <c r="I233" s="16">
        <v>4</v>
      </c>
      <c r="J233" s="16">
        <v>25</v>
      </c>
      <c r="K233" s="16">
        <v>10</v>
      </c>
      <c r="L233" s="16">
        <v>10</v>
      </c>
      <c r="M233" s="16">
        <v>11</v>
      </c>
      <c r="N233" s="16">
        <v>5</v>
      </c>
      <c r="O233" s="16">
        <v>1</v>
      </c>
      <c r="P233" s="16">
        <v>1</v>
      </c>
      <c r="Q233" s="16">
        <v>1</v>
      </c>
      <c r="R233" s="16">
        <v>10</v>
      </c>
      <c r="S233" s="16">
        <v>1</v>
      </c>
      <c r="T233" s="16">
        <v>2</v>
      </c>
      <c r="U233" s="77">
        <v>0</v>
      </c>
      <c r="V233" s="16">
        <v>0</v>
      </c>
      <c r="W233" s="16">
        <v>0</v>
      </c>
      <c r="X233" s="16">
        <v>25</v>
      </c>
      <c r="Y233" s="16">
        <v>16</v>
      </c>
      <c r="Z233" s="16">
        <v>1</v>
      </c>
    </row>
    <row r="234" spans="1:28" ht="28" x14ac:dyDescent="0.2">
      <c r="A234" s="8" t="s">
        <v>144</v>
      </c>
      <c r="B234" s="7" t="s">
        <v>145</v>
      </c>
      <c r="C234" s="14" t="s">
        <v>38</v>
      </c>
      <c r="D234" s="16" t="s">
        <v>1495</v>
      </c>
      <c r="E234" s="16" t="s">
        <v>1496</v>
      </c>
      <c r="F234" s="16">
        <v>0</v>
      </c>
      <c r="G234" s="16" t="s">
        <v>1497</v>
      </c>
      <c r="H234" s="16" t="s">
        <v>1498</v>
      </c>
      <c r="I234" s="16" t="s">
        <v>1499</v>
      </c>
      <c r="J234" s="16">
        <v>1330215</v>
      </c>
      <c r="K234" s="16" t="s">
        <v>1500</v>
      </c>
      <c r="L234" s="16" t="s">
        <v>1501</v>
      </c>
      <c r="M234" s="16" t="s">
        <v>1502</v>
      </c>
      <c r="N234" s="16" t="s">
        <v>1503</v>
      </c>
      <c r="O234" s="16" t="s">
        <v>1504</v>
      </c>
      <c r="P234" s="16" t="s">
        <v>1505</v>
      </c>
      <c r="Q234" s="16" t="s">
        <v>1506</v>
      </c>
      <c r="R234" s="16" t="s">
        <v>1507</v>
      </c>
      <c r="S234" s="16" t="s">
        <v>1508</v>
      </c>
      <c r="T234" s="16" t="s">
        <v>1509</v>
      </c>
      <c r="U234" s="77">
        <v>0</v>
      </c>
      <c r="V234" s="16">
        <v>0</v>
      </c>
      <c r="W234" s="16">
        <v>0</v>
      </c>
      <c r="X234" s="16" t="s">
        <v>1510</v>
      </c>
      <c r="Y234" s="16" t="s">
        <v>1511</v>
      </c>
      <c r="Z234" s="16" t="s">
        <v>1512</v>
      </c>
    </row>
    <row r="235" spans="1:28" x14ac:dyDescent="0.2">
      <c r="AA235" s="54" t="s">
        <v>1513</v>
      </c>
      <c r="AB235" s="54" t="s">
        <v>1514</v>
      </c>
    </row>
  </sheetData>
  <autoFilter ref="A3:AD3" xr:uid="{00000000-0009-0000-0000-000002000000}">
    <filterColumn colId="0" showButton="0"/>
    <filterColumn colId="1" showButton="0"/>
  </autoFilter>
  <mergeCells count="10">
    <mergeCell ref="A152:C152"/>
    <mergeCell ref="A159:C159"/>
    <mergeCell ref="A226:C226"/>
    <mergeCell ref="A231:C231"/>
    <mergeCell ref="A1:C1"/>
    <mergeCell ref="A2:C2"/>
    <mergeCell ref="A3:C3"/>
    <mergeCell ref="A8:C8"/>
    <mergeCell ref="A26:C26"/>
    <mergeCell ref="A147:C147"/>
  </mergeCells>
  <pageMargins left="0.70866141732283472" right="0.70866141732283472" top="0.74803149606299213" bottom="0.74803149606299213" header="0.31496062992125984" footer="0.31496062992125984"/>
  <pageSetup paperSize="9" scale="50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27"/>
  <sheetViews>
    <sheetView workbookViewId="0">
      <selection activeCell="C47" sqref="C47"/>
    </sheetView>
  </sheetViews>
  <sheetFormatPr baseColWidth="10" defaultColWidth="8.83203125" defaultRowHeight="16" x14ac:dyDescent="0.2"/>
  <cols>
    <col min="1" max="1" width="28.33203125" bestFit="1" customWidth="1"/>
    <col min="2" max="2" width="12.1640625" customWidth="1"/>
    <col min="3" max="3" width="19.6640625" customWidth="1"/>
    <col min="4" max="5" width="13.5" bestFit="1" customWidth="1"/>
    <col min="6" max="6" width="25" bestFit="1" customWidth="1"/>
    <col min="7" max="7" width="13.33203125" customWidth="1"/>
    <col min="8" max="8" width="13.1640625" customWidth="1"/>
    <col min="9" max="9" width="11.83203125" bestFit="1" customWidth="1"/>
  </cols>
  <sheetData>
    <row r="1" spans="1:8" x14ac:dyDescent="0.2">
      <c r="D1" t="s">
        <v>298</v>
      </c>
      <c r="E1" t="s">
        <v>299</v>
      </c>
      <c r="F1" t="s">
        <v>325</v>
      </c>
      <c r="G1" t="s">
        <v>299</v>
      </c>
    </row>
    <row r="2" spans="1:8" x14ac:dyDescent="0.2">
      <c r="D2" t="s">
        <v>296</v>
      </c>
      <c r="E2" s="18">
        <v>96932862.780000001</v>
      </c>
      <c r="F2" t="s">
        <v>296</v>
      </c>
      <c r="G2" s="18">
        <v>2300000</v>
      </c>
    </row>
    <row r="3" spans="1:8" x14ac:dyDescent="0.2">
      <c r="D3" t="s">
        <v>324</v>
      </c>
      <c r="E3" s="18">
        <v>36990217.759999998</v>
      </c>
      <c r="F3" t="s">
        <v>324</v>
      </c>
      <c r="G3" s="18">
        <v>6542977.7599999998</v>
      </c>
    </row>
    <row r="4" spans="1:8" x14ac:dyDescent="0.2">
      <c r="D4" t="s">
        <v>297</v>
      </c>
      <c r="E4" s="18">
        <v>155185852.05000001</v>
      </c>
      <c r="F4" t="s">
        <v>297</v>
      </c>
      <c r="G4" s="18">
        <v>50629680.200000003</v>
      </c>
    </row>
    <row r="6" spans="1:8" ht="17" thickBot="1" x14ac:dyDescent="0.25">
      <c r="C6" s="141" t="s">
        <v>298</v>
      </c>
      <c r="D6" s="141"/>
      <c r="E6" s="141"/>
      <c r="F6" s="142" t="s">
        <v>326</v>
      </c>
      <c r="G6" s="142"/>
      <c r="H6" s="142"/>
    </row>
    <row r="7" spans="1:8" x14ac:dyDescent="0.2">
      <c r="B7" t="s">
        <v>323</v>
      </c>
      <c r="C7" s="29" t="s">
        <v>296</v>
      </c>
      <c r="D7" s="30" t="str">
        <f>D3</f>
        <v>Водоканал</v>
      </c>
      <c r="E7" s="31" t="str">
        <f>D4</f>
        <v>Котельной</v>
      </c>
      <c r="F7" s="29" t="s">
        <v>296</v>
      </c>
      <c r="G7" s="30" t="s">
        <v>324</v>
      </c>
      <c r="H7" s="32" t="s">
        <v>297</v>
      </c>
    </row>
    <row r="8" spans="1:8" x14ac:dyDescent="0.2">
      <c r="A8" t="s">
        <v>322</v>
      </c>
      <c r="B8">
        <v>10772.2</v>
      </c>
      <c r="C8" s="22">
        <f t="shared" ref="C8:C30" si="0">$E$2/$B$31*$B8</f>
        <v>2061917.9210739951</v>
      </c>
      <c r="D8" s="21">
        <f t="shared" ref="D8:D30" si="1">$E$3/$B$31*$B8</f>
        <v>786841.43557050079</v>
      </c>
      <c r="E8" s="27">
        <f t="shared" ref="E8:E30" si="2">$E$4/$B$31*$B8</f>
        <v>3301052.7107330384</v>
      </c>
      <c r="F8" s="22">
        <f t="shared" ref="F8:F30" si="3">$G$2/$B$31*$B8</f>
        <v>48924.699864004047</v>
      </c>
      <c r="G8" s="21">
        <f t="shared" ref="G8:G30" si="4">$G$3/$B$31*$B8</f>
        <v>139179.66222819715</v>
      </c>
      <c r="H8" s="23">
        <f t="shared" ref="H8:H30" si="5">$G$4/$B$31*$B8</f>
        <v>1076974.7426067428</v>
      </c>
    </row>
    <row r="9" spans="1:8" x14ac:dyDescent="0.2">
      <c r="A9" t="s">
        <v>300</v>
      </c>
      <c r="B9">
        <v>40145.300000000003</v>
      </c>
      <c r="C9" s="22">
        <f t="shared" si="0"/>
        <v>7684253.3110127784</v>
      </c>
      <c r="D9" s="21">
        <f t="shared" si="1"/>
        <v>2932361.5866218996</v>
      </c>
      <c r="E9" s="27">
        <f t="shared" si="2"/>
        <v>12302199.30823704</v>
      </c>
      <c r="F9" s="22">
        <f t="shared" si="3"/>
        <v>182330.14179558508</v>
      </c>
      <c r="G9" s="21">
        <f t="shared" si="4"/>
        <v>518687.85336789547</v>
      </c>
      <c r="H9" s="23">
        <f t="shared" si="5"/>
        <v>4013615.9869265771</v>
      </c>
    </row>
    <row r="10" spans="1:8" x14ac:dyDescent="0.2">
      <c r="A10" t="s">
        <v>301</v>
      </c>
      <c r="B10">
        <v>3212.2</v>
      </c>
      <c r="C10" s="22">
        <f t="shared" si="0"/>
        <v>614850.51763556991</v>
      </c>
      <c r="D10" s="21">
        <f t="shared" si="1"/>
        <v>234631.00010578733</v>
      </c>
      <c r="E10" s="27">
        <f t="shared" si="2"/>
        <v>984352.45515462616</v>
      </c>
      <c r="F10" s="22">
        <f t="shared" si="3"/>
        <v>14589.027394882547</v>
      </c>
      <c r="G10" s="21">
        <f t="shared" si="4"/>
        <v>41502.47034119445</v>
      </c>
      <c r="H10" s="23">
        <f t="shared" si="5"/>
        <v>321146.86583997501</v>
      </c>
    </row>
    <row r="11" spans="1:8" x14ac:dyDescent="0.2">
      <c r="A11" t="s">
        <v>302</v>
      </c>
      <c r="B11">
        <v>11546.8</v>
      </c>
      <c r="C11" s="22">
        <f t="shared" si="0"/>
        <v>2210184.906616773</v>
      </c>
      <c r="D11" s="21">
        <f t="shared" si="1"/>
        <v>843421.09209311544</v>
      </c>
      <c r="E11" s="27">
        <f t="shared" si="2"/>
        <v>3538422.5543800006</v>
      </c>
      <c r="F11" s="22">
        <f t="shared" si="3"/>
        <v>52442.743765403706</v>
      </c>
      <c r="G11" s="21">
        <f t="shared" si="4"/>
        <v>149187.69831757178</v>
      </c>
      <c r="H11" s="23">
        <f t="shared" si="5"/>
        <v>1154417.1068056233</v>
      </c>
    </row>
    <row r="12" spans="1:8" x14ac:dyDescent="0.2">
      <c r="A12" t="s">
        <v>303</v>
      </c>
      <c r="B12">
        <v>17333.300000000003</v>
      </c>
      <c r="C12" s="22">
        <f t="shared" si="0"/>
        <v>3317784.8444469916</v>
      </c>
      <c r="D12" s="21">
        <f t="shared" si="1"/>
        <v>1266088.5107196453</v>
      </c>
      <c r="E12" s="27">
        <f t="shared" si="2"/>
        <v>5311648.2195790065</v>
      </c>
      <c r="F12" s="22">
        <f t="shared" si="3"/>
        <v>78723.61264669626</v>
      </c>
      <c r="G12" s="21">
        <f t="shared" si="4"/>
        <v>223950.80292790796</v>
      </c>
      <c r="H12" s="23">
        <f t="shared" si="5"/>
        <v>1732935.3619525684</v>
      </c>
    </row>
    <row r="13" spans="1:8" x14ac:dyDescent="0.2">
      <c r="A13" t="s">
        <v>304</v>
      </c>
      <c r="B13">
        <v>23254.100000000002</v>
      </c>
      <c r="C13" s="22">
        <f t="shared" si="0"/>
        <v>4451091.2839017827</v>
      </c>
      <c r="D13" s="21">
        <f t="shared" si="1"/>
        <v>1698565.6993835969</v>
      </c>
      <c r="E13" s="27">
        <f t="shared" si="2"/>
        <v>7126029.0229161307</v>
      </c>
      <c r="F13" s="22">
        <f t="shared" si="3"/>
        <v>105614.43930743363</v>
      </c>
      <c r="G13" s="21">
        <f t="shared" si="4"/>
        <v>300449.09892322082</v>
      </c>
      <c r="H13" s="23">
        <f t="shared" si="5"/>
        <v>2324880.5594076845</v>
      </c>
    </row>
    <row r="14" spans="1:8" x14ac:dyDescent="0.2">
      <c r="A14" t="s">
        <v>305</v>
      </c>
      <c r="B14">
        <v>37574</v>
      </c>
      <c r="C14" s="22">
        <f t="shared" si="0"/>
        <v>7192078.1239147326</v>
      </c>
      <c r="D14" s="21">
        <f t="shared" si="1"/>
        <v>2744544.2992263413</v>
      </c>
      <c r="E14" s="27">
        <f t="shared" si="2"/>
        <v>11514245.423690906</v>
      </c>
      <c r="F14" s="22">
        <f t="shared" si="3"/>
        <v>170651.92557602792</v>
      </c>
      <c r="G14" s="21">
        <f t="shared" si="4"/>
        <v>485465.97988918511</v>
      </c>
      <c r="H14" s="23">
        <f t="shared" si="5"/>
        <v>3756544.5293167369</v>
      </c>
    </row>
    <row r="15" spans="1:8" x14ac:dyDescent="0.2">
      <c r="A15" t="s">
        <v>306</v>
      </c>
      <c r="B15">
        <v>53986.3</v>
      </c>
      <c r="C15" s="22">
        <f t="shared" si="0"/>
        <v>10333573.407704741</v>
      </c>
      <c r="D15" s="21">
        <f t="shared" si="1"/>
        <v>3943359.5545143727</v>
      </c>
      <c r="E15" s="27">
        <f t="shared" si="2"/>
        <v>16543660.715308573</v>
      </c>
      <c r="F15" s="22">
        <f t="shared" si="3"/>
        <v>245192.58129890659</v>
      </c>
      <c r="G15" s="21">
        <f t="shared" si="4"/>
        <v>697517.22015466855</v>
      </c>
      <c r="H15" s="23">
        <f t="shared" si="5"/>
        <v>5397400.8602504963</v>
      </c>
    </row>
    <row r="16" spans="1:8" x14ac:dyDescent="0.2">
      <c r="A16" t="s">
        <v>307</v>
      </c>
      <c r="B16">
        <v>37512.300000000003</v>
      </c>
      <c r="C16" s="22">
        <f t="shared" si="0"/>
        <v>7180268.0632279404</v>
      </c>
      <c r="D16" s="21">
        <f t="shared" si="1"/>
        <v>2740037.5024183821</v>
      </c>
      <c r="E16" s="27">
        <f t="shared" si="2"/>
        <v>11495337.962610325</v>
      </c>
      <c r="F16" s="22">
        <f t="shared" si="3"/>
        <v>170371.69925442146</v>
      </c>
      <c r="G16" s="21">
        <f t="shared" si="4"/>
        <v>484668.79963264702</v>
      </c>
      <c r="H16" s="23">
        <f t="shared" si="5"/>
        <v>3750375.9340791032</v>
      </c>
    </row>
    <row r="17" spans="1:8" x14ac:dyDescent="0.2">
      <c r="A17" t="s">
        <v>308</v>
      </c>
      <c r="B17">
        <v>59513</v>
      </c>
      <c r="C17" s="22">
        <f t="shared" si="0"/>
        <v>11391444.759369178</v>
      </c>
      <c r="D17" s="21">
        <f t="shared" si="1"/>
        <v>4347050.2176999319</v>
      </c>
      <c r="E17" s="27">
        <f t="shared" si="2"/>
        <v>18237272.792359527</v>
      </c>
      <c r="F17" s="22">
        <f t="shared" si="3"/>
        <v>270293.50207074435</v>
      </c>
      <c r="G17" s="21">
        <f t="shared" si="4"/>
        <v>768923.64031364967</v>
      </c>
      <c r="H17" s="23">
        <f t="shared" si="5"/>
        <v>5949945.0304260114</v>
      </c>
    </row>
    <row r="18" spans="1:8" x14ac:dyDescent="0.2">
      <c r="A18" t="s">
        <v>309</v>
      </c>
      <c r="B18">
        <v>34585</v>
      </c>
      <c r="C18" s="22">
        <f t="shared" si="0"/>
        <v>6619950.5486663925</v>
      </c>
      <c r="D18" s="21">
        <f t="shared" si="1"/>
        <v>2526216.6548342742</v>
      </c>
      <c r="E18" s="27">
        <f t="shared" si="2"/>
        <v>10598290.785605736</v>
      </c>
      <c r="F18" s="22">
        <f t="shared" si="3"/>
        <v>157076.61803499563</v>
      </c>
      <c r="G18" s="21">
        <f t="shared" si="4"/>
        <v>446847.31235608313</v>
      </c>
      <c r="H18" s="23">
        <f t="shared" si="5"/>
        <v>3457712.5817432092</v>
      </c>
    </row>
    <row r="19" spans="1:8" x14ac:dyDescent="0.2">
      <c r="A19" t="s">
        <v>310</v>
      </c>
      <c r="B19">
        <v>11544.5</v>
      </c>
      <c r="C19" s="22">
        <f t="shared" si="0"/>
        <v>2209744.6612427114</v>
      </c>
      <c r="D19" s="21">
        <f t="shared" si="1"/>
        <v>843253.09156380745</v>
      </c>
      <c r="E19" s="27">
        <f t="shared" si="2"/>
        <v>3537717.7381646791</v>
      </c>
      <c r="F19" s="22">
        <f t="shared" si="3"/>
        <v>52432.297727483208</v>
      </c>
      <c r="G19" s="21">
        <f t="shared" si="4"/>
        <v>149157.98171157442</v>
      </c>
      <c r="H19" s="23">
        <f t="shared" si="5"/>
        <v>1154187.1591711573</v>
      </c>
    </row>
    <row r="20" spans="1:8" x14ac:dyDescent="0.2">
      <c r="A20" t="s">
        <v>311</v>
      </c>
      <c r="B20">
        <v>11533.800000000001</v>
      </c>
      <c r="C20" s="22">
        <f t="shared" si="0"/>
        <v>2207696.5631981622</v>
      </c>
      <c r="D20" s="21">
        <f t="shared" si="1"/>
        <v>842471.52388398303</v>
      </c>
      <c r="E20" s="27">
        <f t="shared" si="2"/>
        <v>3534438.8105542711</v>
      </c>
      <c r="F20" s="22">
        <f t="shared" si="3"/>
        <v>52383.700942374802</v>
      </c>
      <c r="G20" s="21">
        <f t="shared" si="4"/>
        <v>149019.73489236928</v>
      </c>
      <c r="H20" s="23">
        <f t="shared" si="5"/>
        <v>1153117.4027847282</v>
      </c>
    </row>
    <row r="21" spans="1:8" x14ac:dyDescent="0.2">
      <c r="A21" t="s">
        <v>312</v>
      </c>
      <c r="B21">
        <v>10560.6</v>
      </c>
      <c r="C21" s="22">
        <f t="shared" si="0"/>
        <v>2021415.346660295</v>
      </c>
      <c r="D21" s="21">
        <f t="shared" si="1"/>
        <v>771385.38687416038</v>
      </c>
      <c r="E21" s="27">
        <f t="shared" si="2"/>
        <v>3236209.6189234625</v>
      </c>
      <c r="F21" s="22">
        <f t="shared" si="3"/>
        <v>47963.664375318047</v>
      </c>
      <c r="G21" s="21">
        <f t="shared" si="4"/>
        <v>136445.73447643925</v>
      </c>
      <c r="H21" s="23">
        <f t="shared" si="5"/>
        <v>1055819.5602358633</v>
      </c>
    </row>
    <row r="22" spans="1:8" x14ac:dyDescent="0.2">
      <c r="A22" t="s">
        <v>313</v>
      </c>
      <c r="B22">
        <v>44820.4</v>
      </c>
      <c r="C22" s="22">
        <f t="shared" si="0"/>
        <v>8579119.0276549719</v>
      </c>
      <c r="D22" s="21">
        <f t="shared" si="1"/>
        <v>3273848.2277384447</v>
      </c>
      <c r="E22" s="27">
        <f t="shared" si="2"/>
        <v>13734845.520519398</v>
      </c>
      <c r="F22" s="22">
        <f t="shared" si="3"/>
        <v>203563.30348346732</v>
      </c>
      <c r="G22" s="21">
        <f t="shared" si="4"/>
        <v>579091.37714976398</v>
      </c>
      <c r="H22" s="23">
        <f t="shared" si="5"/>
        <v>4481019.5460102167</v>
      </c>
    </row>
    <row r="23" spans="1:8" x14ac:dyDescent="0.2">
      <c r="A23" t="s">
        <v>314</v>
      </c>
      <c r="B23">
        <v>12394.6</v>
      </c>
      <c r="C23" s="22">
        <f t="shared" si="0"/>
        <v>2372463.1797166537</v>
      </c>
      <c r="D23" s="21">
        <f t="shared" si="1"/>
        <v>905347.54807022971</v>
      </c>
      <c r="E23" s="27">
        <f t="shared" si="2"/>
        <v>3798223.9401841513</v>
      </c>
      <c r="F23" s="22">
        <f t="shared" si="3"/>
        <v>56293.244178012334</v>
      </c>
      <c r="G23" s="21">
        <f t="shared" si="4"/>
        <v>160141.49769347138</v>
      </c>
      <c r="H23" s="23">
        <f t="shared" si="5"/>
        <v>1239177.8044144681</v>
      </c>
    </row>
    <row r="24" spans="1:8" x14ac:dyDescent="0.2">
      <c r="A24" t="s">
        <v>315</v>
      </c>
      <c r="B24">
        <v>13116</v>
      </c>
      <c r="C24" s="22">
        <f t="shared" si="0"/>
        <v>2510547.098346347</v>
      </c>
      <c r="D24" s="21">
        <f t="shared" si="1"/>
        <v>958041.27930624085</v>
      </c>
      <c r="E24" s="27">
        <f t="shared" si="2"/>
        <v>4019291.0783288954</v>
      </c>
      <c r="F24" s="22">
        <f t="shared" si="3"/>
        <v>59569.666680555223</v>
      </c>
      <c r="G24" s="21">
        <f t="shared" si="4"/>
        <v>169462.17576586342</v>
      </c>
      <c r="H24" s="23">
        <f t="shared" si="5"/>
        <v>1311301.3798509161</v>
      </c>
    </row>
    <row r="25" spans="1:8" x14ac:dyDescent="0.2">
      <c r="A25" t="s">
        <v>316</v>
      </c>
      <c r="B25">
        <v>4547.7</v>
      </c>
      <c r="C25" s="22">
        <f t="shared" si="0"/>
        <v>870479.95113980491</v>
      </c>
      <c r="D25" s="21">
        <f t="shared" si="1"/>
        <v>332180.87266704725</v>
      </c>
      <c r="E25" s="27">
        <f t="shared" si="2"/>
        <v>1393605.522790204</v>
      </c>
      <c r="F25" s="22">
        <f t="shared" si="3"/>
        <v>20654.542022198915</v>
      </c>
      <c r="G25" s="21">
        <f t="shared" si="4"/>
        <v>58757.482214883879</v>
      </c>
      <c r="H25" s="23">
        <f t="shared" si="5"/>
        <v>454666.45967886632</v>
      </c>
    </row>
    <row r="26" spans="1:8" x14ac:dyDescent="0.2">
      <c r="A26" t="s">
        <v>317</v>
      </c>
      <c r="B26">
        <v>15289.2</v>
      </c>
      <c r="C26" s="22">
        <f t="shared" si="0"/>
        <v>2926521.5535252336</v>
      </c>
      <c r="D26" s="21">
        <f t="shared" si="1"/>
        <v>1116779.8663898276</v>
      </c>
      <c r="E26" s="27">
        <f t="shared" si="2"/>
        <v>4685250.4692578642</v>
      </c>
      <c r="F26" s="22">
        <f t="shared" si="3"/>
        <v>69439.809988742374</v>
      </c>
      <c r="G26" s="21">
        <f t="shared" si="4"/>
        <v>197540.49235433355</v>
      </c>
      <c r="H26" s="23">
        <f t="shared" si="5"/>
        <v>1528571.9012516488</v>
      </c>
    </row>
    <row r="27" spans="1:8" x14ac:dyDescent="0.2">
      <c r="A27" t="s">
        <v>318</v>
      </c>
      <c r="B27">
        <v>7320.7</v>
      </c>
      <c r="C27" s="22">
        <f t="shared" si="0"/>
        <v>1401262.7434327616</v>
      </c>
      <c r="D27" s="21">
        <f t="shared" si="1"/>
        <v>534731.0760458369</v>
      </c>
      <c r="E27" s="27">
        <f t="shared" si="2"/>
        <v>2243368.7250017035</v>
      </c>
      <c r="F27" s="22">
        <f t="shared" si="3"/>
        <v>33248.830349827738</v>
      </c>
      <c r="G27" s="21">
        <f t="shared" si="4"/>
        <v>94585.372836928655</v>
      </c>
      <c r="H27" s="23">
        <f t="shared" si="5"/>
        <v>731903.32505905768</v>
      </c>
    </row>
    <row r="28" spans="1:8" x14ac:dyDescent="0.2">
      <c r="A28" t="s">
        <v>319</v>
      </c>
      <c r="B28">
        <v>21577.600000000002</v>
      </c>
      <c r="C28" s="22">
        <f t="shared" si="0"/>
        <v>4130190.6884170584</v>
      </c>
      <c r="D28" s="21">
        <f t="shared" si="1"/>
        <v>1576107.9222597091</v>
      </c>
      <c r="E28" s="27">
        <f t="shared" si="2"/>
        <v>6612279.2903133258</v>
      </c>
      <c r="F28" s="22">
        <f t="shared" si="3"/>
        <v>98000.186014512699</v>
      </c>
      <c r="G28" s="21">
        <f t="shared" si="4"/>
        <v>278788.27720383462</v>
      </c>
      <c r="H28" s="23">
        <f t="shared" si="5"/>
        <v>2157268.7293283874</v>
      </c>
    </row>
    <row r="29" spans="1:8" x14ac:dyDescent="0.2">
      <c r="A29" t="s">
        <v>320</v>
      </c>
      <c r="B29">
        <v>17021.400000000001</v>
      </c>
      <c r="C29" s="22">
        <f t="shared" si="0"/>
        <v>3258083.7435035459</v>
      </c>
      <c r="D29" s="21">
        <f t="shared" si="1"/>
        <v>1243306.1780713061</v>
      </c>
      <c r="E29" s="27">
        <f t="shared" si="2"/>
        <v>5216069.0119447596</v>
      </c>
      <c r="F29" s="22">
        <f t="shared" si="3"/>
        <v>77307.039069564111</v>
      </c>
      <c r="G29" s="21">
        <f t="shared" si="4"/>
        <v>219920.97274939521</v>
      </c>
      <c r="H29" s="23">
        <f t="shared" si="5"/>
        <v>1701752.4631743201</v>
      </c>
    </row>
    <row r="30" spans="1:8" x14ac:dyDescent="0.2">
      <c r="A30" t="s">
        <v>321</v>
      </c>
      <c r="B30">
        <v>7251.1</v>
      </c>
      <c r="C30" s="22">
        <f t="shared" si="0"/>
        <v>1387940.5355915825</v>
      </c>
      <c r="D30" s="21">
        <f t="shared" si="1"/>
        <v>529647.23394155863</v>
      </c>
      <c r="E30" s="27">
        <f t="shared" si="2"/>
        <v>2222040.3734424105</v>
      </c>
      <c r="F30" s="22">
        <f t="shared" si="3"/>
        <v>32932.724158842182</v>
      </c>
      <c r="G30" s="21">
        <f t="shared" si="4"/>
        <v>93686.122498921337</v>
      </c>
      <c r="H30" s="23">
        <f t="shared" si="5"/>
        <v>724944.90968564944</v>
      </c>
    </row>
    <row r="31" spans="1:8" ht="17" thickBot="1" x14ac:dyDescent="0.25">
      <c r="B31" s="19">
        <f>SUM(B8:B30)</f>
        <v>506412.1</v>
      </c>
      <c r="C31" s="24">
        <f>SUM(C8:C30)</f>
        <v>96932862.780000016</v>
      </c>
      <c r="D31" s="25">
        <f t="shared" ref="D31:H31" si="6">SUM(D8:D30)</f>
        <v>36990217.75999999</v>
      </c>
      <c r="E31" s="28">
        <f t="shared" si="6"/>
        <v>155185852.05000001</v>
      </c>
      <c r="F31" s="24">
        <f t="shared" si="6"/>
        <v>2299999.9999999995</v>
      </c>
      <c r="G31" s="25">
        <f t="shared" si="6"/>
        <v>6542977.7600000016</v>
      </c>
      <c r="H31" s="26">
        <f t="shared" si="6"/>
        <v>50629680.20000001</v>
      </c>
    </row>
    <row r="32" spans="1:8" x14ac:dyDescent="0.2">
      <c r="C32" s="20" t="b">
        <f>E2=C31</f>
        <v>1</v>
      </c>
      <c r="D32" s="20" t="b">
        <f>E3=D31</f>
        <v>1</v>
      </c>
      <c r="E32" s="20" t="b">
        <f>E4=E31</f>
        <v>1</v>
      </c>
      <c r="F32" s="20" t="b">
        <f>G2=F31</f>
        <v>1</v>
      </c>
      <c r="G32" t="b">
        <f>G3=G31</f>
        <v>1</v>
      </c>
      <c r="H32" t="b">
        <f>G4=H31</f>
        <v>1</v>
      </c>
    </row>
    <row r="34" spans="3:26" x14ac:dyDescent="0.2">
      <c r="C34">
        <v>1076974.7426067428</v>
      </c>
      <c r="D34">
        <v>1076974.7426067428</v>
      </c>
      <c r="E34">
        <v>4013615.9869265771</v>
      </c>
      <c r="F34">
        <v>321146.86583997501</v>
      </c>
      <c r="G34">
        <v>1154417.1068056233</v>
      </c>
      <c r="H34">
        <v>1732935.3619525684</v>
      </c>
      <c r="I34">
        <v>2324880.5594076845</v>
      </c>
      <c r="J34">
        <v>3756544.5293167369</v>
      </c>
      <c r="K34">
        <v>5397400.8602504963</v>
      </c>
      <c r="L34">
        <v>3750375.9340791032</v>
      </c>
      <c r="M34">
        <v>5949945.0304260114</v>
      </c>
      <c r="N34">
        <v>3457712.5817432092</v>
      </c>
      <c r="O34">
        <v>1154187.1591711573</v>
      </c>
      <c r="P34">
        <v>1153117.4027847282</v>
      </c>
      <c r="Q34">
        <v>1055819.5602358633</v>
      </c>
      <c r="R34">
        <v>4481019.5460102167</v>
      </c>
      <c r="S34">
        <v>1239177.8044144681</v>
      </c>
      <c r="T34">
        <v>1311301.3798509161</v>
      </c>
      <c r="U34">
        <v>454666.45967886632</v>
      </c>
      <c r="V34">
        <v>1528571.9012516488</v>
      </c>
      <c r="W34">
        <v>731903.32505905768</v>
      </c>
      <c r="X34">
        <v>2157268.7293283874</v>
      </c>
      <c r="Y34">
        <v>1701752.4631743201</v>
      </c>
      <c r="Z34">
        <v>724944.90968564944</v>
      </c>
    </row>
    <row r="35" spans="3:26" x14ac:dyDescent="0.2">
      <c r="C35">
        <v>4013615.9869265771</v>
      </c>
    </row>
    <row r="36" spans="3:26" x14ac:dyDescent="0.2">
      <c r="C36">
        <v>321146.86583997501</v>
      </c>
      <c r="D36">
        <f>D34*0.49</f>
        <v>527717.62387730391</v>
      </c>
      <c r="E36">
        <f t="shared" ref="E36:Z36" si="7">E34*0.49</f>
        <v>1966671.8335940228</v>
      </c>
      <c r="F36">
        <f t="shared" si="7"/>
        <v>157361.96426158777</v>
      </c>
      <c r="G36">
        <f t="shared" si="7"/>
        <v>565664.38233475538</v>
      </c>
      <c r="H36">
        <f t="shared" si="7"/>
        <v>849138.32735675853</v>
      </c>
      <c r="I36">
        <f t="shared" si="7"/>
        <v>1139191.4741097654</v>
      </c>
      <c r="J36">
        <f t="shared" si="7"/>
        <v>1840706.8193652011</v>
      </c>
      <c r="K36">
        <f t="shared" si="7"/>
        <v>2644726.4215227431</v>
      </c>
      <c r="L36">
        <f t="shared" si="7"/>
        <v>1837684.2076987606</v>
      </c>
      <c r="M36">
        <f t="shared" si="7"/>
        <v>2915473.0649087457</v>
      </c>
      <c r="N36">
        <f t="shared" si="7"/>
        <v>1694279.1650541725</v>
      </c>
      <c r="O36">
        <f t="shared" si="7"/>
        <v>565551.70799386711</v>
      </c>
      <c r="P36">
        <f t="shared" si="7"/>
        <v>565027.52736451686</v>
      </c>
      <c r="Q36">
        <f t="shared" si="7"/>
        <v>517351.58451557299</v>
      </c>
      <c r="R36">
        <f t="shared" si="7"/>
        <v>2195699.5775450063</v>
      </c>
      <c r="S36">
        <f t="shared" si="7"/>
        <v>607197.12416308932</v>
      </c>
      <c r="T36">
        <f t="shared" si="7"/>
        <v>642537.67612694891</v>
      </c>
      <c r="U36">
        <f t="shared" si="7"/>
        <v>222786.56524264449</v>
      </c>
      <c r="V36">
        <f t="shared" si="7"/>
        <v>749000.23161330784</v>
      </c>
      <c r="W36">
        <f t="shared" si="7"/>
        <v>358632.62927893823</v>
      </c>
      <c r="X36">
        <f t="shared" si="7"/>
        <v>1057061.6773709098</v>
      </c>
      <c r="Y36">
        <f t="shared" si="7"/>
        <v>833858.70695541683</v>
      </c>
      <c r="Z36">
        <f t="shared" si="7"/>
        <v>355223.0057459682</v>
      </c>
    </row>
    <row r="37" spans="3:26" x14ac:dyDescent="0.2">
      <c r="C37">
        <v>1154417.1068056233</v>
      </c>
      <c r="D37">
        <f>D34*0.51</f>
        <v>549257.11872943887</v>
      </c>
      <c r="E37">
        <f t="shared" ref="E37:Z37" si="8">E34*0.51</f>
        <v>2046944.1533325543</v>
      </c>
      <c r="F37">
        <f t="shared" si="8"/>
        <v>163784.90157838725</v>
      </c>
      <c r="G37">
        <f t="shared" si="8"/>
        <v>588752.72447086789</v>
      </c>
      <c r="H37">
        <f t="shared" si="8"/>
        <v>883797.03459580988</v>
      </c>
      <c r="I37">
        <f t="shared" si="8"/>
        <v>1185689.0852979191</v>
      </c>
      <c r="J37">
        <f t="shared" si="8"/>
        <v>1915837.7099515358</v>
      </c>
      <c r="K37">
        <f t="shared" si="8"/>
        <v>2752674.4387277532</v>
      </c>
      <c r="L37">
        <f t="shared" si="8"/>
        <v>1912691.7263803426</v>
      </c>
      <c r="M37">
        <f t="shared" si="8"/>
        <v>3034471.9655172657</v>
      </c>
      <c r="N37">
        <f t="shared" si="8"/>
        <v>1763433.4166890366</v>
      </c>
      <c r="O37">
        <f t="shared" si="8"/>
        <v>588635.45117729018</v>
      </c>
      <c r="P37">
        <f t="shared" si="8"/>
        <v>588089.87542021135</v>
      </c>
      <c r="Q37">
        <f t="shared" si="8"/>
        <v>538467.97572029033</v>
      </c>
      <c r="R37">
        <f t="shared" si="8"/>
        <v>2285319.9684652104</v>
      </c>
      <c r="S37">
        <f t="shared" si="8"/>
        <v>631980.6802513788</v>
      </c>
      <c r="T37">
        <f t="shared" si="8"/>
        <v>668763.70372396719</v>
      </c>
      <c r="U37">
        <f t="shared" si="8"/>
        <v>231879.89443622183</v>
      </c>
      <c r="V37">
        <f t="shared" si="8"/>
        <v>779571.66963834094</v>
      </c>
      <c r="W37">
        <f t="shared" si="8"/>
        <v>373270.69578011945</v>
      </c>
      <c r="X37">
        <f t="shared" si="8"/>
        <v>1100207.0519574776</v>
      </c>
      <c r="Y37">
        <f t="shared" si="8"/>
        <v>867893.75621890323</v>
      </c>
      <c r="Z37">
        <f t="shared" si="8"/>
        <v>369721.90393968124</v>
      </c>
    </row>
    <row r="38" spans="3:26" x14ac:dyDescent="0.2">
      <c r="C38">
        <v>1732935.3619525684</v>
      </c>
    </row>
    <row r="39" spans="3:26" x14ac:dyDescent="0.2">
      <c r="C39">
        <v>2324880.5594076845</v>
      </c>
      <c r="E39">
        <f>E$34*0.59</f>
        <v>2368033.4322866802</v>
      </c>
      <c r="F39">
        <f>F$34*0.56</f>
        <v>179842.24487038603</v>
      </c>
    </row>
    <row r="40" spans="3:26" x14ac:dyDescent="0.2">
      <c r="C40">
        <v>3756544.5293167369</v>
      </c>
      <c r="E40">
        <f>$E$34*0.34</f>
        <v>1364629.4355550364</v>
      </c>
      <c r="F40">
        <f>F$34*0.37</f>
        <v>118824.34036079075</v>
      </c>
    </row>
    <row r="41" spans="3:26" x14ac:dyDescent="0.2">
      <c r="C41">
        <v>5397400.8602504963</v>
      </c>
      <c r="E41">
        <f>$E$34*0.07</f>
        <v>280953.11908486043</v>
      </c>
      <c r="F41">
        <f>F$34*0.07</f>
        <v>22480.280608798254</v>
      </c>
    </row>
    <row r="42" spans="3:26" x14ac:dyDescent="0.2">
      <c r="C42">
        <v>3750375.9340791032</v>
      </c>
    </row>
    <row r="43" spans="3:26" x14ac:dyDescent="0.2">
      <c r="C43">
        <v>5949945.0304260114</v>
      </c>
    </row>
    <row r="44" spans="3:26" x14ac:dyDescent="0.2">
      <c r="C44">
        <v>3457712.5817432092</v>
      </c>
    </row>
    <row r="45" spans="3:26" x14ac:dyDescent="0.2">
      <c r="C45">
        <v>1154187.1591711573</v>
      </c>
    </row>
    <row r="46" spans="3:26" x14ac:dyDescent="0.2">
      <c r="C46">
        <v>1153117.4027847282</v>
      </c>
    </row>
    <row r="47" spans="3:26" x14ac:dyDescent="0.2">
      <c r="C47">
        <v>1055819.5602358633</v>
      </c>
    </row>
    <row r="48" spans="3:26" x14ac:dyDescent="0.2">
      <c r="C48">
        <v>4481019.5460102167</v>
      </c>
    </row>
    <row r="49" spans="1:9" x14ac:dyDescent="0.2">
      <c r="C49">
        <v>1239177.8044144681</v>
      </c>
    </row>
    <row r="50" spans="1:9" x14ac:dyDescent="0.2">
      <c r="C50">
        <v>1311301.3798509161</v>
      </c>
    </row>
    <row r="51" spans="1:9" x14ac:dyDescent="0.2">
      <c r="C51">
        <v>454666.45967886632</v>
      </c>
    </row>
    <row r="52" spans="1:9" x14ac:dyDescent="0.2">
      <c r="C52">
        <v>1528571.9012516488</v>
      </c>
    </row>
    <row r="53" spans="1:9" x14ac:dyDescent="0.2">
      <c r="C53">
        <v>731903.32505905768</v>
      </c>
    </row>
    <row r="54" spans="1:9" x14ac:dyDescent="0.2">
      <c r="C54">
        <v>2157268.7293283874</v>
      </c>
    </row>
    <row r="55" spans="1:9" x14ac:dyDescent="0.2">
      <c r="C55">
        <v>1701752.4631743201</v>
      </c>
    </row>
    <row r="56" spans="1:9" x14ac:dyDescent="0.2">
      <c r="C56">
        <v>724944.90968564944</v>
      </c>
    </row>
    <row r="59" spans="1:9" x14ac:dyDescent="0.2">
      <c r="A59" s="33" t="s">
        <v>327</v>
      </c>
      <c r="B59" s="34"/>
      <c r="C59" s="34"/>
      <c r="D59" s="35">
        <v>39967997.509999998</v>
      </c>
      <c r="F59" s="33" t="s">
        <v>327</v>
      </c>
      <c r="G59" s="34"/>
      <c r="H59" s="34"/>
      <c r="I59" s="35">
        <v>39967997.509999998</v>
      </c>
    </row>
    <row r="60" spans="1:9" x14ac:dyDescent="0.2">
      <c r="A60" s="36" t="s">
        <v>328</v>
      </c>
      <c r="B60" s="37"/>
      <c r="C60" s="37"/>
      <c r="D60" s="38">
        <v>1070276.3</v>
      </c>
      <c r="F60" s="43" t="s">
        <v>328</v>
      </c>
      <c r="G60" s="40"/>
      <c r="H60" s="40"/>
      <c r="I60" s="18">
        <v>1070276.3</v>
      </c>
    </row>
    <row r="61" spans="1:9" x14ac:dyDescent="0.2">
      <c r="A61" s="39" t="s">
        <v>329</v>
      </c>
      <c r="B61" s="40"/>
      <c r="C61" s="40"/>
      <c r="D61" s="18">
        <v>223030.51</v>
      </c>
      <c r="F61" s="43" t="s">
        <v>300</v>
      </c>
      <c r="G61" s="40"/>
      <c r="H61" s="40"/>
      <c r="I61" s="18">
        <v>5219918.99</v>
      </c>
    </row>
    <row r="62" spans="1:9" x14ac:dyDescent="0.2">
      <c r="A62" s="39" t="s">
        <v>330</v>
      </c>
      <c r="B62" s="40"/>
      <c r="C62" s="40"/>
      <c r="D62" s="18">
        <v>74340.34</v>
      </c>
      <c r="F62" s="43" t="s">
        <v>301</v>
      </c>
      <c r="G62" s="40"/>
      <c r="H62" s="40"/>
      <c r="I62" s="18">
        <v>439835.26</v>
      </c>
    </row>
    <row r="63" spans="1:9" x14ac:dyDescent="0.2">
      <c r="A63" s="39" t="s">
        <v>331</v>
      </c>
      <c r="B63" s="40"/>
      <c r="C63" s="40"/>
      <c r="D63" s="18">
        <v>74711.87</v>
      </c>
      <c r="F63" s="43" t="s">
        <v>302</v>
      </c>
      <c r="G63" s="40"/>
      <c r="H63" s="40"/>
      <c r="I63" s="18">
        <v>443942.77</v>
      </c>
    </row>
    <row r="64" spans="1:9" x14ac:dyDescent="0.2">
      <c r="A64" s="39" t="s">
        <v>332</v>
      </c>
      <c r="B64" s="40"/>
      <c r="C64" s="40"/>
      <c r="D64" s="18">
        <v>124412.21</v>
      </c>
      <c r="F64" s="43" t="s">
        <v>303</v>
      </c>
      <c r="G64" s="40"/>
      <c r="H64" s="40"/>
      <c r="I64" s="18">
        <v>686675.66</v>
      </c>
    </row>
    <row r="65" spans="1:9" x14ac:dyDescent="0.2">
      <c r="A65" s="39" t="s">
        <v>333</v>
      </c>
      <c r="B65" s="40"/>
      <c r="C65" s="40"/>
      <c r="D65" s="18">
        <v>202771.64</v>
      </c>
      <c r="F65" s="43" t="s">
        <v>338</v>
      </c>
      <c r="G65" s="40"/>
      <c r="H65" s="40"/>
      <c r="I65" s="18">
        <v>3210902.55</v>
      </c>
    </row>
    <row r="66" spans="1:9" x14ac:dyDescent="0.2">
      <c r="A66" s="39" t="s">
        <v>334</v>
      </c>
      <c r="B66" s="40"/>
      <c r="C66" s="40"/>
      <c r="D66" s="18">
        <v>148628.81</v>
      </c>
      <c r="F66" s="43" t="s">
        <v>339</v>
      </c>
      <c r="G66" s="40"/>
      <c r="H66" s="40"/>
      <c r="I66" s="18">
        <v>2408084.86</v>
      </c>
    </row>
    <row r="67" spans="1:9" x14ac:dyDescent="0.2">
      <c r="A67" s="39" t="s">
        <v>335</v>
      </c>
      <c r="B67" s="40"/>
      <c r="C67" s="40"/>
      <c r="D67" s="18">
        <v>113560.68</v>
      </c>
      <c r="F67" s="43" t="s">
        <v>340</v>
      </c>
      <c r="G67" s="40"/>
      <c r="H67" s="40"/>
      <c r="I67" s="18">
        <v>3708148.43</v>
      </c>
    </row>
    <row r="68" spans="1:9" x14ac:dyDescent="0.2">
      <c r="A68" s="39" t="s">
        <v>336</v>
      </c>
      <c r="B68" s="40"/>
      <c r="C68" s="40"/>
      <c r="D68" s="41">
        <v>-102.15</v>
      </c>
      <c r="F68" s="43" t="s">
        <v>341</v>
      </c>
      <c r="G68" s="40"/>
      <c r="H68" s="40"/>
      <c r="I68" s="18">
        <v>1903955.78</v>
      </c>
    </row>
    <row r="69" spans="1:9" x14ac:dyDescent="0.2">
      <c r="A69" s="39"/>
      <c r="B69" s="40"/>
      <c r="C69" s="40"/>
      <c r="D69" s="41"/>
      <c r="F69" s="43"/>
      <c r="G69" s="40"/>
      <c r="H69" s="40"/>
      <c r="I69" s="18"/>
    </row>
    <row r="70" spans="1:9" x14ac:dyDescent="0.2">
      <c r="A70" s="39" t="s">
        <v>337</v>
      </c>
      <c r="B70" s="40"/>
      <c r="C70" s="40"/>
      <c r="D70" s="18">
        <v>108922.39</v>
      </c>
      <c r="F70" s="43" t="s">
        <v>342</v>
      </c>
      <c r="G70" s="40"/>
      <c r="H70" s="40"/>
      <c r="I70" s="18">
        <v>4273733.12</v>
      </c>
    </row>
    <row r="71" spans="1:9" x14ac:dyDescent="0.2">
      <c r="A71" s="36" t="s">
        <v>300</v>
      </c>
      <c r="B71" s="37"/>
      <c r="C71" s="37"/>
      <c r="D71" s="38">
        <v>5219918.99</v>
      </c>
      <c r="F71" s="43" t="s">
        <v>343</v>
      </c>
      <c r="G71" s="40"/>
      <c r="H71" s="40"/>
      <c r="I71" s="18">
        <v>1380818.11</v>
      </c>
    </row>
    <row r="72" spans="1:9" x14ac:dyDescent="0.2">
      <c r="A72" s="39" t="s">
        <v>329</v>
      </c>
      <c r="B72" s="40"/>
      <c r="C72" s="40"/>
      <c r="D72" s="18">
        <v>1031312.88</v>
      </c>
      <c r="F72" s="43" t="s">
        <v>344</v>
      </c>
      <c r="G72" s="40"/>
      <c r="H72" s="40"/>
      <c r="I72" s="18">
        <v>1461663.99</v>
      </c>
    </row>
    <row r="73" spans="1:9" x14ac:dyDescent="0.2">
      <c r="A73" s="39" t="s">
        <v>330</v>
      </c>
      <c r="B73" s="40"/>
      <c r="C73" s="40"/>
      <c r="D73" s="18">
        <v>401828.14</v>
      </c>
      <c r="F73" s="43" t="s">
        <v>345</v>
      </c>
      <c r="G73" s="40"/>
      <c r="H73" s="40"/>
      <c r="I73" s="18">
        <v>1390692.45</v>
      </c>
    </row>
    <row r="74" spans="1:9" x14ac:dyDescent="0.2">
      <c r="A74" s="39" t="s">
        <v>331</v>
      </c>
      <c r="B74" s="40"/>
      <c r="C74" s="40"/>
      <c r="D74" s="18">
        <v>477310.85</v>
      </c>
      <c r="F74" s="43" t="s">
        <v>346</v>
      </c>
      <c r="G74" s="40"/>
      <c r="H74" s="40"/>
      <c r="I74" s="18">
        <v>4660972.49</v>
      </c>
    </row>
    <row r="75" spans="1:9" x14ac:dyDescent="0.2">
      <c r="A75" s="39" t="s">
        <v>332</v>
      </c>
      <c r="B75" s="40"/>
      <c r="C75" s="40"/>
      <c r="D75" s="18">
        <v>691195.25</v>
      </c>
      <c r="F75" s="43" t="s">
        <v>347</v>
      </c>
      <c r="G75" s="40"/>
      <c r="H75" s="40"/>
      <c r="I75" s="18">
        <v>1745505.84</v>
      </c>
    </row>
    <row r="76" spans="1:9" x14ac:dyDescent="0.2">
      <c r="A76" s="39" t="s">
        <v>333</v>
      </c>
      <c r="B76" s="40"/>
      <c r="C76" s="40"/>
      <c r="D76" s="18">
        <v>1085216.95</v>
      </c>
      <c r="F76" s="43" t="s">
        <v>348</v>
      </c>
      <c r="G76" s="40"/>
      <c r="H76" s="40"/>
      <c r="I76" s="18">
        <v>1845185.62</v>
      </c>
    </row>
    <row r="77" spans="1:9" x14ac:dyDescent="0.2">
      <c r="A77" s="39"/>
      <c r="B77" s="40"/>
      <c r="C77" s="40"/>
      <c r="D77" s="18"/>
      <c r="F77" s="43"/>
      <c r="G77" s="40"/>
      <c r="H77" s="40"/>
      <c r="I77" s="18"/>
    </row>
    <row r="78" spans="1:9" x14ac:dyDescent="0.2">
      <c r="A78" s="39" t="s">
        <v>334</v>
      </c>
      <c r="B78" s="40"/>
      <c r="C78" s="40"/>
      <c r="D78" s="18">
        <v>579882.71</v>
      </c>
      <c r="F78" s="43" t="s">
        <v>349</v>
      </c>
      <c r="G78" s="40"/>
      <c r="H78" s="40"/>
      <c r="I78" s="18">
        <v>2072797.13</v>
      </c>
    </row>
    <row r="79" spans="1:9" x14ac:dyDescent="0.2">
      <c r="A79" s="39"/>
      <c r="B79" s="40"/>
      <c r="C79" s="40"/>
      <c r="D79" s="18"/>
      <c r="F79" s="43"/>
      <c r="G79" s="40"/>
      <c r="H79" s="40"/>
      <c r="I79" s="18"/>
    </row>
    <row r="80" spans="1:9" x14ac:dyDescent="0.2">
      <c r="A80" s="39" t="s">
        <v>335</v>
      </c>
      <c r="B80" s="40"/>
      <c r="C80" s="40"/>
      <c r="D80" s="18">
        <v>497901.7</v>
      </c>
      <c r="F80" s="43" t="s">
        <v>350</v>
      </c>
      <c r="G80" s="40"/>
      <c r="H80" s="40"/>
      <c r="I80" s="18">
        <v>1018351.99</v>
      </c>
    </row>
    <row r="81" spans="1:9" x14ac:dyDescent="0.2">
      <c r="A81" s="39" t="s">
        <v>337</v>
      </c>
      <c r="B81" s="40"/>
      <c r="C81" s="40"/>
      <c r="D81" s="18">
        <v>455270.51</v>
      </c>
      <c r="F81" s="43" t="s">
        <v>351</v>
      </c>
      <c r="G81" s="40"/>
      <c r="H81" s="40"/>
      <c r="I81" s="18">
        <v>811925.73</v>
      </c>
    </row>
    <row r="82" spans="1:9" x14ac:dyDescent="0.2">
      <c r="A82" s="36" t="s">
        <v>301</v>
      </c>
      <c r="B82" s="37"/>
      <c r="C82" s="37"/>
      <c r="D82" s="38">
        <v>439835.26</v>
      </c>
      <c r="F82" s="43" t="s">
        <v>352</v>
      </c>
      <c r="G82" s="40"/>
      <c r="H82" s="40"/>
      <c r="I82" s="18">
        <v>214610.44</v>
      </c>
    </row>
    <row r="83" spans="1:9" x14ac:dyDescent="0.2">
      <c r="A83" s="39" t="s">
        <v>329</v>
      </c>
      <c r="B83" s="40"/>
      <c r="C83" s="40"/>
      <c r="D83" s="18">
        <v>78454.58</v>
      </c>
    </row>
    <row r="84" spans="1:9" x14ac:dyDescent="0.2">
      <c r="A84" s="39" t="s">
        <v>330</v>
      </c>
      <c r="B84" s="40"/>
      <c r="C84" s="40"/>
      <c r="D84" s="18">
        <v>35344.07</v>
      </c>
    </row>
    <row r="85" spans="1:9" x14ac:dyDescent="0.2">
      <c r="A85" s="39" t="s">
        <v>331</v>
      </c>
      <c r="B85" s="40"/>
      <c r="C85" s="40"/>
      <c r="D85" s="18">
        <v>41182.370000000003</v>
      </c>
    </row>
    <row r="86" spans="1:9" x14ac:dyDescent="0.2">
      <c r="A86" s="39" t="s">
        <v>332</v>
      </c>
      <c r="B86" s="40"/>
      <c r="C86" s="40"/>
      <c r="D86" s="18">
        <v>61192.54</v>
      </c>
    </row>
    <row r="87" spans="1:9" x14ac:dyDescent="0.2">
      <c r="A87" s="39" t="s">
        <v>333</v>
      </c>
      <c r="B87" s="40"/>
      <c r="C87" s="40"/>
      <c r="D87" s="18">
        <v>98941.69</v>
      </c>
    </row>
    <row r="88" spans="1:9" x14ac:dyDescent="0.2">
      <c r="A88" s="39" t="s">
        <v>334</v>
      </c>
      <c r="B88" s="40"/>
      <c r="C88" s="40"/>
      <c r="D88" s="18">
        <v>49622.38</v>
      </c>
    </row>
    <row r="89" spans="1:9" x14ac:dyDescent="0.2">
      <c r="A89" s="39" t="s">
        <v>335</v>
      </c>
      <c r="B89" s="40"/>
      <c r="C89" s="40"/>
      <c r="D89" s="18">
        <v>39131.53</v>
      </c>
    </row>
    <row r="90" spans="1:9" x14ac:dyDescent="0.2">
      <c r="A90" s="39" t="s">
        <v>337</v>
      </c>
      <c r="B90" s="40"/>
      <c r="C90" s="40"/>
      <c r="D90" s="18">
        <v>35966.1</v>
      </c>
    </row>
    <row r="91" spans="1:9" x14ac:dyDescent="0.2">
      <c r="A91" s="36" t="s">
        <v>302</v>
      </c>
      <c r="B91" s="37"/>
      <c r="C91" s="37"/>
      <c r="D91" s="38">
        <v>443942.77</v>
      </c>
    </row>
    <row r="92" spans="1:9" x14ac:dyDescent="0.2">
      <c r="A92" s="39" t="s">
        <v>329</v>
      </c>
      <c r="B92" s="40"/>
      <c r="C92" s="40"/>
      <c r="D92" s="18">
        <v>114817.69</v>
      </c>
    </row>
    <row r="93" spans="1:9" x14ac:dyDescent="0.2">
      <c r="A93" s="39" t="s">
        <v>330</v>
      </c>
      <c r="B93" s="40"/>
      <c r="C93" s="40"/>
      <c r="D93" s="18">
        <v>32832.67</v>
      </c>
    </row>
    <row r="94" spans="1:9" x14ac:dyDescent="0.2">
      <c r="A94" s="39" t="s">
        <v>331</v>
      </c>
      <c r="B94" s="40"/>
      <c r="C94" s="40"/>
      <c r="D94" s="18">
        <v>52897.22</v>
      </c>
    </row>
    <row r="95" spans="1:9" x14ac:dyDescent="0.2">
      <c r="A95" s="39" t="s">
        <v>332</v>
      </c>
      <c r="B95" s="40"/>
      <c r="C95" s="40"/>
      <c r="D95" s="18">
        <v>18388.77</v>
      </c>
    </row>
    <row r="96" spans="1:9" x14ac:dyDescent="0.2">
      <c r="A96" s="39" t="s">
        <v>333</v>
      </c>
      <c r="B96" s="40"/>
      <c r="C96" s="40"/>
      <c r="D96" s="18">
        <v>74554.399999999994</v>
      </c>
    </row>
    <row r="97" spans="1:4" x14ac:dyDescent="0.2">
      <c r="A97" s="39" t="s">
        <v>334</v>
      </c>
      <c r="B97" s="40"/>
      <c r="C97" s="40"/>
      <c r="D97" s="18">
        <v>66548.94</v>
      </c>
    </row>
    <row r="98" spans="1:4" x14ac:dyDescent="0.2">
      <c r="A98" s="39" t="s">
        <v>335</v>
      </c>
      <c r="B98" s="40"/>
      <c r="C98" s="40"/>
      <c r="D98" s="18">
        <v>53640.76</v>
      </c>
    </row>
    <row r="99" spans="1:4" x14ac:dyDescent="0.2">
      <c r="A99" s="39" t="s">
        <v>337</v>
      </c>
      <c r="B99" s="40"/>
      <c r="C99" s="40"/>
      <c r="D99" s="18">
        <v>30262.32</v>
      </c>
    </row>
    <row r="100" spans="1:4" x14ac:dyDescent="0.2">
      <c r="A100" s="36" t="s">
        <v>303</v>
      </c>
      <c r="B100" s="37"/>
      <c r="C100" s="37"/>
      <c r="D100" s="38">
        <v>686675.66</v>
      </c>
    </row>
    <row r="101" spans="1:4" x14ac:dyDescent="0.2">
      <c r="A101" s="39" t="s">
        <v>329</v>
      </c>
      <c r="B101" s="40"/>
      <c r="C101" s="40"/>
      <c r="D101" s="18">
        <v>184658.67</v>
      </c>
    </row>
    <row r="102" spans="1:4" x14ac:dyDescent="0.2">
      <c r="A102" s="39" t="s">
        <v>330</v>
      </c>
      <c r="B102" s="40"/>
      <c r="C102" s="40"/>
      <c r="D102" s="18">
        <v>62115.54</v>
      </c>
    </row>
    <row r="103" spans="1:4" x14ac:dyDescent="0.2">
      <c r="A103" s="39" t="s">
        <v>331</v>
      </c>
      <c r="B103" s="40"/>
      <c r="C103" s="40"/>
      <c r="D103" s="18">
        <v>87088.15</v>
      </c>
    </row>
    <row r="104" spans="1:4" x14ac:dyDescent="0.2">
      <c r="A104" s="39" t="s">
        <v>332</v>
      </c>
      <c r="B104" s="40"/>
      <c r="C104" s="40"/>
      <c r="D104" s="18">
        <v>20466.439999999999</v>
      </c>
    </row>
    <row r="105" spans="1:4" x14ac:dyDescent="0.2">
      <c r="A105" s="39" t="s">
        <v>333</v>
      </c>
      <c r="B105" s="40"/>
      <c r="C105" s="40"/>
      <c r="D105" s="18">
        <v>85257.83</v>
      </c>
    </row>
    <row r="106" spans="1:4" x14ac:dyDescent="0.2">
      <c r="A106" s="39" t="s">
        <v>334</v>
      </c>
      <c r="B106" s="40"/>
      <c r="C106" s="40"/>
      <c r="D106" s="18">
        <v>132828.03</v>
      </c>
    </row>
    <row r="107" spans="1:4" x14ac:dyDescent="0.2">
      <c r="A107" s="39" t="s">
        <v>335</v>
      </c>
      <c r="B107" s="40"/>
      <c r="C107" s="40"/>
      <c r="D107" s="18">
        <v>82379.679999999993</v>
      </c>
    </row>
    <row r="108" spans="1:4" x14ac:dyDescent="0.2">
      <c r="A108" s="39" t="s">
        <v>337</v>
      </c>
      <c r="B108" s="40"/>
      <c r="C108" s="40"/>
      <c r="D108" s="18">
        <v>31881.32</v>
      </c>
    </row>
    <row r="109" spans="1:4" x14ac:dyDescent="0.2">
      <c r="A109" s="36" t="s">
        <v>338</v>
      </c>
      <c r="B109" s="37"/>
      <c r="C109" s="37"/>
      <c r="D109" s="38">
        <v>3210902.55</v>
      </c>
    </row>
    <row r="110" spans="1:4" x14ac:dyDescent="0.2">
      <c r="A110" s="39" t="s">
        <v>329</v>
      </c>
      <c r="B110" s="40"/>
      <c r="C110" s="40"/>
      <c r="D110" s="18">
        <v>591724.75</v>
      </c>
    </row>
    <row r="111" spans="1:4" x14ac:dyDescent="0.2">
      <c r="A111" s="39" t="s">
        <v>330</v>
      </c>
      <c r="B111" s="40"/>
      <c r="C111" s="40"/>
      <c r="D111" s="18">
        <v>259911.18</v>
      </c>
    </row>
    <row r="112" spans="1:4" x14ac:dyDescent="0.2">
      <c r="A112" s="39" t="s">
        <v>331</v>
      </c>
      <c r="B112" s="40"/>
      <c r="C112" s="40"/>
      <c r="D112" s="18">
        <v>266705.09000000003</v>
      </c>
    </row>
    <row r="113" spans="1:4" x14ac:dyDescent="0.2">
      <c r="A113" s="39" t="s">
        <v>332</v>
      </c>
      <c r="B113" s="40"/>
      <c r="C113" s="40"/>
      <c r="D113" s="18">
        <v>444534.92</v>
      </c>
    </row>
    <row r="114" spans="1:4" x14ac:dyDescent="0.2">
      <c r="A114" s="39" t="s">
        <v>333</v>
      </c>
      <c r="B114" s="40"/>
      <c r="C114" s="40"/>
      <c r="D114" s="18">
        <v>680356.73</v>
      </c>
    </row>
    <row r="115" spans="1:4" x14ac:dyDescent="0.2">
      <c r="A115" s="39" t="s">
        <v>334</v>
      </c>
      <c r="B115" s="40"/>
      <c r="C115" s="40"/>
      <c r="D115" s="18">
        <v>353539.07</v>
      </c>
    </row>
    <row r="116" spans="1:4" x14ac:dyDescent="0.2">
      <c r="A116" s="39" t="s">
        <v>335</v>
      </c>
      <c r="B116" s="40"/>
      <c r="C116" s="40"/>
      <c r="D116" s="18">
        <v>343096.52</v>
      </c>
    </row>
    <row r="117" spans="1:4" x14ac:dyDescent="0.2">
      <c r="A117" s="39" t="s">
        <v>336</v>
      </c>
      <c r="B117" s="40"/>
      <c r="C117" s="40"/>
      <c r="D117" s="41">
        <v>-518.16</v>
      </c>
    </row>
    <row r="118" spans="1:4" x14ac:dyDescent="0.2">
      <c r="A118" s="39" t="s">
        <v>337</v>
      </c>
      <c r="B118" s="40"/>
      <c r="C118" s="40"/>
      <c r="D118" s="18">
        <v>271552.45</v>
      </c>
    </row>
    <row r="119" spans="1:4" x14ac:dyDescent="0.2">
      <c r="A119" s="36" t="s">
        <v>339</v>
      </c>
      <c r="B119" s="37"/>
      <c r="C119" s="37"/>
      <c r="D119" s="38">
        <v>2408084.86</v>
      </c>
    </row>
    <row r="120" spans="1:4" x14ac:dyDescent="0.2">
      <c r="A120" s="39" t="s">
        <v>333</v>
      </c>
      <c r="B120" s="40"/>
      <c r="C120" s="40"/>
      <c r="D120" s="18">
        <v>1513654.9</v>
      </c>
    </row>
    <row r="121" spans="1:4" x14ac:dyDescent="0.2">
      <c r="A121" s="39" t="s">
        <v>334</v>
      </c>
      <c r="B121" s="40"/>
      <c r="C121" s="40"/>
      <c r="D121" s="18">
        <v>347590.16</v>
      </c>
    </row>
    <row r="122" spans="1:4" x14ac:dyDescent="0.2">
      <c r="A122" s="39" t="s">
        <v>335</v>
      </c>
      <c r="B122" s="40"/>
      <c r="C122" s="40"/>
      <c r="D122" s="18">
        <v>320900.67</v>
      </c>
    </row>
    <row r="123" spans="1:4" x14ac:dyDescent="0.2">
      <c r="A123" s="39" t="s">
        <v>336</v>
      </c>
      <c r="B123" s="40"/>
      <c r="C123" s="40"/>
      <c r="D123" s="42">
        <v>-41657.14</v>
      </c>
    </row>
    <row r="124" spans="1:4" x14ac:dyDescent="0.2">
      <c r="A124" s="39" t="s">
        <v>337</v>
      </c>
      <c r="B124" s="40"/>
      <c r="C124" s="40"/>
      <c r="D124" s="18">
        <v>267596.27</v>
      </c>
    </row>
    <row r="125" spans="1:4" x14ac:dyDescent="0.2">
      <c r="A125" s="36" t="s">
        <v>340</v>
      </c>
      <c r="B125" s="37"/>
      <c r="C125" s="37"/>
      <c r="D125" s="38">
        <v>3708148.43</v>
      </c>
    </row>
    <row r="126" spans="1:4" x14ac:dyDescent="0.2">
      <c r="A126" s="39" t="s">
        <v>333</v>
      </c>
      <c r="B126" s="40"/>
      <c r="C126" s="40"/>
      <c r="D126" s="18">
        <v>2054759.3</v>
      </c>
    </row>
    <row r="127" spans="1:4" x14ac:dyDescent="0.2">
      <c r="A127" s="39" t="s">
        <v>334</v>
      </c>
      <c r="B127" s="40"/>
      <c r="C127" s="40"/>
      <c r="D127" s="18">
        <v>605454.74</v>
      </c>
    </row>
    <row r="128" spans="1:4" x14ac:dyDescent="0.2">
      <c r="A128" s="39" t="s">
        <v>335</v>
      </c>
      <c r="B128" s="40"/>
      <c r="C128" s="40"/>
      <c r="D128" s="18">
        <v>579435.26</v>
      </c>
    </row>
    <row r="129" spans="1:4" x14ac:dyDescent="0.2">
      <c r="A129" s="39" t="s">
        <v>336</v>
      </c>
      <c r="B129" s="40"/>
      <c r="C129" s="40"/>
      <c r="D129" s="42">
        <v>-51232.06</v>
      </c>
    </row>
    <row r="130" spans="1:4" x14ac:dyDescent="0.2">
      <c r="A130" s="39" t="s">
        <v>337</v>
      </c>
      <c r="B130" s="40"/>
      <c r="C130" s="40"/>
      <c r="D130" s="18">
        <v>519731.19</v>
      </c>
    </row>
    <row r="131" spans="1:4" x14ac:dyDescent="0.2">
      <c r="A131" s="36" t="s">
        <v>341</v>
      </c>
      <c r="B131" s="37"/>
      <c r="C131" s="37"/>
      <c r="D131" s="38">
        <v>1903955.78</v>
      </c>
    </row>
    <row r="132" spans="1:4" x14ac:dyDescent="0.2">
      <c r="A132" s="39" t="s">
        <v>333</v>
      </c>
      <c r="B132" s="40"/>
      <c r="C132" s="40"/>
      <c r="D132" s="18">
        <v>928896.66</v>
      </c>
    </row>
    <row r="133" spans="1:4" x14ac:dyDescent="0.2">
      <c r="A133" s="39" t="s">
        <v>334</v>
      </c>
      <c r="B133" s="40"/>
      <c r="C133" s="40"/>
      <c r="D133" s="18">
        <v>350485.43</v>
      </c>
    </row>
    <row r="134" spans="1:4" x14ac:dyDescent="0.2">
      <c r="A134" s="39" t="s">
        <v>335</v>
      </c>
      <c r="B134" s="40"/>
      <c r="C134" s="40"/>
      <c r="D134" s="18">
        <v>361515.93</v>
      </c>
    </row>
    <row r="135" spans="1:4" x14ac:dyDescent="0.2">
      <c r="A135" s="39" t="s">
        <v>336</v>
      </c>
      <c r="B135" s="40"/>
      <c r="C135" s="40"/>
      <c r="D135" s="42">
        <v>-8993.11</v>
      </c>
    </row>
    <row r="136" spans="1:4" x14ac:dyDescent="0.2">
      <c r="A136" s="39" t="s">
        <v>337</v>
      </c>
      <c r="B136" s="40"/>
      <c r="C136" s="40"/>
      <c r="D136" s="18">
        <v>272050.87</v>
      </c>
    </row>
    <row r="137" spans="1:4" x14ac:dyDescent="0.2">
      <c r="A137" s="36" t="s">
        <v>342</v>
      </c>
      <c r="B137" s="37"/>
      <c r="C137" s="37"/>
      <c r="D137" s="38">
        <v>4273733.12</v>
      </c>
    </row>
    <row r="138" spans="1:4" x14ac:dyDescent="0.2">
      <c r="A138" s="39" t="s">
        <v>329</v>
      </c>
      <c r="B138" s="40"/>
      <c r="C138" s="40"/>
      <c r="D138" s="18">
        <v>816708.43</v>
      </c>
    </row>
    <row r="139" spans="1:4" x14ac:dyDescent="0.2">
      <c r="A139" s="39" t="s">
        <v>330</v>
      </c>
      <c r="B139" s="40"/>
      <c r="C139" s="40"/>
      <c r="D139" s="18">
        <v>338399.53</v>
      </c>
    </row>
    <row r="140" spans="1:4" x14ac:dyDescent="0.2">
      <c r="A140" s="39" t="s">
        <v>331</v>
      </c>
      <c r="B140" s="40"/>
      <c r="C140" s="40"/>
      <c r="D140" s="18">
        <v>329673.77</v>
      </c>
    </row>
    <row r="141" spans="1:4" x14ac:dyDescent="0.2">
      <c r="A141" s="39" t="s">
        <v>332</v>
      </c>
      <c r="B141" s="40"/>
      <c r="C141" s="40"/>
      <c r="D141" s="18">
        <v>628159.19999999995</v>
      </c>
    </row>
    <row r="142" spans="1:4" x14ac:dyDescent="0.2">
      <c r="A142" s="39" t="s">
        <v>333</v>
      </c>
      <c r="B142" s="40"/>
      <c r="C142" s="40"/>
      <c r="D142" s="18">
        <v>933772.45</v>
      </c>
    </row>
    <row r="143" spans="1:4" x14ac:dyDescent="0.2">
      <c r="A143" s="39" t="s">
        <v>334</v>
      </c>
      <c r="B143" s="40"/>
      <c r="C143" s="40"/>
      <c r="D143" s="18">
        <v>455529.74</v>
      </c>
    </row>
    <row r="144" spans="1:4" x14ac:dyDescent="0.2">
      <c r="A144" s="39" t="s">
        <v>335</v>
      </c>
      <c r="B144" s="40"/>
      <c r="C144" s="40"/>
      <c r="D144" s="18">
        <v>382415.42</v>
      </c>
    </row>
    <row r="145" spans="1:4" x14ac:dyDescent="0.2">
      <c r="A145" s="39" t="s">
        <v>337</v>
      </c>
      <c r="B145" s="40"/>
      <c r="C145" s="40"/>
      <c r="D145" s="18">
        <v>389074.58</v>
      </c>
    </row>
    <row r="146" spans="1:4" x14ac:dyDescent="0.2">
      <c r="A146" s="36" t="s">
        <v>343</v>
      </c>
      <c r="B146" s="37"/>
      <c r="C146" s="37"/>
      <c r="D146" s="38">
        <v>1380818.11</v>
      </c>
    </row>
    <row r="147" spans="1:4" x14ac:dyDescent="0.2">
      <c r="A147" s="39" t="s">
        <v>329</v>
      </c>
      <c r="B147" s="40"/>
      <c r="C147" s="40"/>
      <c r="D147" s="18">
        <v>256655.34</v>
      </c>
    </row>
    <row r="148" spans="1:4" x14ac:dyDescent="0.2">
      <c r="A148" s="39" t="s">
        <v>330</v>
      </c>
      <c r="B148" s="40"/>
      <c r="C148" s="40"/>
      <c r="D148" s="18">
        <v>108044.4</v>
      </c>
    </row>
    <row r="149" spans="1:4" x14ac:dyDescent="0.2">
      <c r="A149" s="39" t="s">
        <v>331</v>
      </c>
      <c r="B149" s="40"/>
      <c r="C149" s="40"/>
      <c r="D149" s="18">
        <v>123550.93</v>
      </c>
    </row>
    <row r="150" spans="1:4" x14ac:dyDescent="0.2">
      <c r="A150" s="39" t="s">
        <v>332</v>
      </c>
      <c r="B150" s="40"/>
      <c r="C150" s="40"/>
      <c r="D150" s="18">
        <v>191159.48</v>
      </c>
    </row>
    <row r="151" spans="1:4" x14ac:dyDescent="0.2">
      <c r="A151" s="39" t="s">
        <v>333</v>
      </c>
      <c r="B151" s="40"/>
      <c r="C151" s="40"/>
      <c r="D151" s="18">
        <v>320093.89</v>
      </c>
    </row>
    <row r="152" spans="1:4" x14ac:dyDescent="0.2">
      <c r="A152" s="39" t="s">
        <v>334</v>
      </c>
      <c r="B152" s="40"/>
      <c r="C152" s="40"/>
      <c r="D152" s="18">
        <v>146017.97</v>
      </c>
    </row>
    <row r="153" spans="1:4" x14ac:dyDescent="0.2">
      <c r="A153" s="39" t="s">
        <v>335</v>
      </c>
      <c r="B153" s="40"/>
      <c r="C153" s="40"/>
      <c r="D153" s="18">
        <v>117836.27</v>
      </c>
    </row>
    <row r="154" spans="1:4" x14ac:dyDescent="0.2">
      <c r="A154" s="39" t="s">
        <v>337</v>
      </c>
      <c r="B154" s="40"/>
      <c r="C154" s="40"/>
      <c r="D154" s="18">
        <v>117459.83</v>
      </c>
    </row>
    <row r="155" spans="1:4" x14ac:dyDescent="0.2">
      <c r="A155" s="36" t="s">
        <v>344</v>
      </c>
      <c r="B155" s="37"/>
      <c r="C155" s="37"/>
      <c r="D155" s="38">
        <v>1461663.99</v>
      </c>
    </row>
    <row r="156" spans="1:4" x14ac:dyDescent="0.2">
      <c r="A156" s="39" t="s">
        <v>329</v>
      </c>
      <c r="B156" s="40"/>
      <c r="C156" s="40"/>
      <c r="D156" s="18">
        <v>266878.05</v>
      </c>
    </row>
    <row r="157" spans="1:4" x14ac:dyDescent="0.2">
      <c r="A157" s="39" t="s">
        <v>330</v>
      </c>
      <c r="B157" s="40"/>
      <c r="C157" s="40"/>
      <c r="D157" s="18">
        <v>116482.46</v>
      </c>
    </row>
    <row r="158" spans="1:4" x14ac:dyDescent="0.2">
      <c r="A158" s="39" t="s">
        <v>331</v>
      </c>
      <c r="B158" s="40"/>
      <c r="C158" s="40"/>
      <c r="D158" s="18">
        <v>112442.96</v>
      </c>
    </row>
    <row r="159" spans="1:4" x14ac:dyDescent="0.2">
      <c r="A159" s="39" t="s">
        <v>332</v>
      </c>
      <c r="B159" s="40"/>
      <c r="C159" s="40"/>
      <c r="D159" s="18">
        <v>214191.02</v>
      </c>
    </row>
    <row r="160" spans="1:4" x14ac:dyDescent="0.2">
      <c r="A160" s="39" t="s">
        <v>333</v>
      </c>
      <c r="B160" s="40"/>
      <c r="C160" s="40"/>
      <c r="D160" s="18">
        <v>331934.75</v>
      </c>
    </row>
    <row r="161" spans="1:4" x14ac:dyDescent="0.2">
      <c r="A161" s="39" t="s">
        <v>334</v>
      </c>
      <c r="B161" s="40"/>
      <c r="C161" s="40"/>
      <c r="D161" s="18">
        <v>161076.78</v>
      </c>
    </row>
    <row r="162" spans="1:4" x14ac:dyDescent="0.2">
      <c r="A162" s="39" t="s">
        <v>335</v>
      </c>
      <c r="B162" s="40"/>
      <c r="C162" s="40"/>
      <c r="D162" s="18">
        <v>125325.26</v>
      </c>
    </row>
    <row r="163" spans="1:4" x14ac:dyDescent="0.2">
      <c r="A163" s="39" t="s">
        <v>337</v>
      </c>
      <c r="B163" s="40"/>
      <c r="C163" s="40"/>
      <c r="D163" s="18">
        <v>133332.71</v>
      </c>
    </row>
    <row r="164" spans="1:4" x14ac:dyDescent="0.2">
      <c r="A164" s="36" t="s">
        <v>345</v>
      </c>
      <c r="B164" s="37"/>
      <c r="C164" s="37"/>
      <c r="D164" s="38">
        <v>1390692.45</v>
      </c>
    </row>
    <row r="165" spans="1:4" x14ac:dyDescent="0.2">
      <c r="A165" s="39" t="s">
        <v>329</v>
      </c>
      <c r="B165" s="40"/>
      <c r="C165" s="40"/>
      <c r="D165" s="18">
        <v>238185.76</v>
      </c>
    </row>
    <row r="166" spans="1:4" x14ac:dyDescent="0.2">
      <c r="A166" s="39" t="s">
        <v>330</v>
      </c>
      <c r="B166" s="40"/>
      <c r="C166" s="40"/>
      <c r="D166" s="18">
        <v>104160.42</v>
      </c>
    </row>
    <row r="167" spans="1:4" x14ac:dyDescent="0.2">
      <c r="A167" s="39" t="s">
        <v>331</v>
      </c>
      <c r="B167" s="40"/>
      <c r="C167" s="40"/>
      <c r="D167" s="18">
        <v>106222.29</v>
      </c>
    </row>
    <row r="168" spans="1:4" x14ac:dyDescent="0.2">
      <c r="A168" s="39" t="s">
        <v>332</v>
      </c>
      <c r="B168" s="40"/>
      <c r="C168" s="40"/>
      <c r="D168" s="18">
        <v>203073.98</v>
      </c>
    </row>
    <row r="169" spans="1:4" x14ac:dyDescent="0.2">
      <c r="A169" s="39" t="s">
        <v>333</v>
      </c>
      <c r="B169" s="40"/>
      <c r="C169" s="40"/>
      <c r="D169" s="18">
        <v>340394.92</v>
      </c>
    </row>
    <row r="170" spans="1:4" x14ac:dyDescent="0.2">
      <c r="A170" s="39" t="s">
        <v>334</v>
      </c>
      <c r="B170" s="40"/>
      <c r="C170" s="40"/>
      <c r="D170" s="18">
        <v>154174.07</v>
      </c>
    </row>
    <row r="171" spans="1:4" x14ac:dyDescent="0.2">
      <c r="A171" s="39" t="s">
        <v>335</v>
      </c>
      <c r="B171" s="40"/>
      <c r="C171" s="40"/>
      <c r="D171" s="18">
        <v>120227.45</v>
      </c>
    </row>
    <row r="172" spans="1:4" x14ac:dyDescent="0.2">
      <c r="A172" s="39" t="s">
        <v>337</v>
      </c>
      <c r="B172" s="40"/>
      <c r="C172" s="40"/>
      <c r="D172" s="18">
        <v>124253.56</v>
      </c>
    </row>
    <row r="173" spans="1:4" x14ac:dyDescent="0.2">
      <c r="A173" s="36" t="s">
        <v>346</v>
      </c>
      <c r="B173" s="37"/>
      <c r="C173" s="37"/>
      <c r="D173" s="38">
        <v>4660972.49</v>
      </c>
    </row>
    <row r="174" spans="1:4" x14ac:dyDescent="0.2">
      <c r="A174" s="39" t="s">
        <v>329</v>
      </c>
      <c r="B174" s="40"/>
      <c r="C174" s="40"/>
      <c r="D174" s="18">
        <v>943229.75</v>
      </c>
    </row>
    <row r="175" spans="1:4" x14ac:dyDescent="0.2">
      <c r="A175" s="39" t="s">
        <v>330</v>
      </c>
      <c r="B175" s="40"/>
      <c r="C175" s="40"/>
      <c r="D175" s="18">
        <v>358776.19</v>
      </c>
    </row>
    <row r="176" spans="1:4" x14ac:dyDescent="0.2">
      <c r="A176" s="39" t="s">
        <v>331</v>
      </c>
      <c r="B176" s="40"/>
      <c r="C176" s="40"/>
      <c r="D176" s="18">
        <v>375236.87</v>
      </c>
    </row>
    <row r="177" spans="1:4" x14ac:dyDescent="0.2">
      <c r="A177" s="39" t="s">
        <v>332</v>
      </c>
      <c r="B177" s="40"/>
      <c r="C177" s="40"/>
      <c r="D177" s="18">
        <v>621029.49</v>
      </c>
    </row>
    <row r="178" spans="1:4" x14ac:dyDescent="0.2">
      <c r="A178" s="39" t="s">
        <v>333</v>
      </c>
      <c r="B178" s="40"/>
      <c r="C178" s="40"/>
      <c r="D178" s="18">
        <v>924679.84</v>
      </c>
    </row>
    <row r="179" spans="1:4" x14ac:dyDescent="0.2">
      <c r="A179" s="39" t="s">
        <v>334</v>
      </c>
      <c r="B179" s="40"/>
      <c r="C179" s="40"/>
      <c r="D179" s="18">
        <v>491407.63</v>
      </c>
    </row>
    <row r="180" spans="1:4" x14ac:dyDescent="0.2">
      <c r="A180" s="39" t="s">
        <v>335</v>
      </c>
      <c r="B180" s="40"/>
      <c r="C180" s="40"/>
      <c r="D180" s="18">
        <v>338111.7</v>
      </c>
    </row>
    <row r="181" spans="1:4" x14ac:dyDescent="0.2">
      <c r="A181" s="39" t="s">
        <v>336</v>
      </c>
      <c r="B181" s="40"/>
      <c r="C181" s="40"/>
      <c r="D181" s="18">
        <v>88491.53</v>
      </c>
    </row>
    <row r="182" spans="1:4" x14ac:dyDescent="0.2">
      <c r="A182" s="39" t="s">
        <v>337</v>
      </c>
      <c r="B182" s="40"/>
      <c r="C182" s="40"/>
      <c r="D182" s="18">
        <v>520009.49</v>
      </c>
    </row>
    <row r="183" spans="1:4" x14ac:dyDescent="0.2">
      <c r="A183" s="36" t="s">
        <v>347</v>
      </c>
      <c r="B183" s="37"/>
      <c r="C183" s="37"/>
      <c r="D183" s="38">
        <v>1745505.84</v>
      </c>
    </row>
    <row r="184" spans="1:4" x14ac:dyDescent="0.2">
      <c r="A184" s="39" t="s">
        <v>329</v>
      </c>
      <c r="B184" s="40"/>
      <c r="C184" s="40"/>
      <c r="D184" s="18">
        <v>337611.35</v>
      </c>
    </row>
    <row r="185" spans="1:4" x14ac:dyDescent="0.2">
      <c r="A185" s="39" t="s">
        <v>330</v>
      </c>
      <c r="B185" s="40"/>
      <c r="C185" s="40"/>
      <c r="D185" s="18">
        <v>131684.66</v>
      </c>
    </row>
    <row r="186" spans="1:4" x14ac:dyDescent="0.2">
      <c r="A186" s="39" t="s">
        <v>331</v>
      </c>
      <c r="B186" s="40"/>
      <c r="C186" s="40"/>
      <c r="D186" s="18">
        <v>145042.97</v>
      </c>
    </row>
    <row r="187" spans="1:4" x14ac:dyDescent="0.2">
      <c r="A187" s="39" t="s">
        <v>332</v>
      </c>
      <c r="B187" s="40"/>
      <c r="C187" s="40"/>
      <c r="D187" s="18">
        <v>250924.66</v>
      </c>
    </row>
    <row r="188" spans="1:4" x14ac:dyDescent="0.2">
      <c r="A188" s="39" t="s">
        <v>333</v>
      </c>
      <c r="B188" s="40"/>
      <c r="C188" s="40"/>
      <c r="D188" s="18">
        <v>395105.93</v>
      </c>
    </row>
    <row r="189" spans="1:4" x14ac:dyDescent="0.2">
      <c r="A189" s="39" t="s">
        <v>334</v>
      </c>
      <c r="B189" s="40"/>
      <c r="C189" s="40"/>
      <c r="D189" s="18">
        <v>181545.77</v>
      </c>
    </row>
    <row r="190" spans="1:4" x14ac:dyDescent="0.2">
      <c r="A190" s="39" t="s">
        <v>335</v>
      </c>
      <c r="B190" s="40"/>
      <c r="C190" s="40"/>
      <c r="D190" s="18">
        <v>139705.07999999999</v>
      </c>
    </row>
    <row r="191" spans="1:4" x14ac:dyDescent="0.2">
      <c r="A191" s="39" t="s">
        <v>337</v>
      </c>
      <c r="B191" s="40"/>
      <c r="C191" s="40"/>
      <c r="D191" s="18">
        <v>163885.42000000001</v>
      </c>
    </row>
    <row r="192" spans="1:4" x14ac:dyDescent="0.2">
      <c r="A192" s="36" t="s">
        <v>348</v>
      </c>
      <c r="B192" s="37"/>
      <c r="C192" s="37"/>
      <c r="D192" s="38">
        <v>1845185.62</v>
      </c>
    </row>
    <row r="193" spans="1:4" x14ac:dyDescent="0.2">
      <c r="A193" s="39" t="s">
        <v>329</v>
      </c>
      <c r="B193" s="40"/>
      <c r="C193" s="40"/>
      <c r="D193" s="18">
        <v>374805.43</v>
      </c>
    </row>
    <row r="194" spans="1:4" x14ac:dyDescent="0.2">
      <c r="A194" s="39" t="s">
        <v>330</v>
      </c>
      <c r="B194" s="40"/>
      <c r="C194" s="40"/>
      <c r="D194" s="18">
        <v>147492.97</v>
      </c>
    </row>
    <row r="195" spans="1:4" x14ac:dyDescent="0.2">
      <c r="A195" s="39" t="s">
        <v>331</v>
      </c>
      <c r="B195" s="40"/>
      <c r="C195" s="40"/>
      <c r="D195" s="18">
        <v>152698.14000000001</v>
      </c>
    </row>
    <row r="196" spans="1:4" x14ac:dyDescent="0.2">
      <c r="A196" s="39" t="s">
        <v>332</v>
      </c>
      <c r="B196" s="40"/>
      <c r="C196" s="40"/>
      <c r="D196" s="18">
        <v>263623.48</v>
      </c>
    </row>
    <row r="197" spans="1:4" x14ac:dyDescent="0.2">
      <c r="A197" s="39" t="s">
        <v>333</v>
      </c>
      <c r="B197" s="40"/>
      <c r="C197" s="40"/>
      <c r="D197" s="18">
        <v>379225.77</v>
      </c>
    </row>
    <row r="198" spans="1:4" x14ac:dyDescent="0.2">
      <c r="A198" s="39" t="s">
        <v>334</v>
      </c>
      <c r="B198" s="40"/>
      <c r="C198" s="40"/>
      <c r="D198" s="18">
        <v>188788.81</v>
      </c>
    </row>
    <row r="199" spans="1:4" x14ac:dyDescent="0.2">
      <c r="A199" s="39" t="s">
        <v>335</v>
      </c>
      <c r="B199" s="40"/>
      <c r="C199" s="40"/>
      <c r="D199" s="18">
        <v>155211.35999999999</v>
      </c>
    </row>
    <row r="200" spans="1:4" x14ac:dyDescent="0.2">
      <c r="A200" s="39" t="s">
        <v>337</v>
      </c>
      <c r="B200" s="40"/>
      <c r="C200" s="40"/>
      <c r="D200" s="18">
        <v>183339.66</v>
      </c>
    </row>
    <row r="201" spans="1:4" x14ac:dyDescent="0.2">
      <c r="A201" s="36" t="s">
        <v>349</v>
      </c>
      <c r="B201" s="37"/>
      <c r="C201" s="37"/>
      <c r="D201" s="38">
        <v>2072797.13</v>
      </c>
    </row>
    <row r="202" spans="1:4" x14ac:dyDescent="0.2">
      <c r="A202" s="39" t="s">
        <v>329</v>
      </c>
      <c r="B202" s="40"/>
      <c r="C202" s="40"/>
      <c r="D202" s="18">
        <v>423462.89</v>
      </c>
    </row>
    <row r="203" spans="1:4" x14ac:dyDescent="0.2">
      <c r="A203" s="39" t="s">
        <v>330</v>
      </c>
      <c r="B203" s="40"/>
      <c r="C203" s="40"/>
      <c r="D203" s="18">
        <v>165003.31</v>
      </c>
    </row>
    <row r="204" spans="1:4" x14ac:dyDescent="0.2">
      <c r="A204" s="39" t="s">
        <v>331</v>
      </c>
      <c r="B204" s="40"/>
      <c r="C204" s="40"/>
      <c r="D204" s="18">
        <v>168512.88</v>
      </c>
    </row>
    <row r="205" spans="1:4" x14ac:dyDescent="0.2">
      <c r="A205" s="39" t="s">
        <v>332</v>
      </c>
      <c r="B205" s="40"/>
      <c r="C205" s="40"/>
      <c r="D205" s="18">
        <v>299962.11</v>
      </c>
    </row>
    <row r="206" spans="1:4" x14ac:dyDescent="0.2">
      <c r="A206" s="39" t="s">
        <v>333</v>
      </c>
      <c r="B206" s="40"/>
      <c r="C206" s="40"/>
      <c r="D206" s="18">
        <v>442185.6</v>
      </c>
    </row>
    <row r="207" spans="1:4" x14ac:dyDescent="0.2">
      <c r="A207" s="39" t="s">
        <v>334</v>
      </c>
      <c r="B207" s="40"/>
      <c r="C207" s="40"/>
      <c r="D207" s="18">
        <v>215571.36</v>
      </c>
    </row>
    <row r="208" spans="1:4" x14ac:dyDescent="0.2">
      <c r="A208" s="39" t="s">
        <v>335</v>
      </c>
      <c r="B208" s="40"/>
      <c r="C208" s="40"/>
      <c r="D208" s="18">
        <v>164028.47</v>
      </c>
    </row>
    <row r="209" spans="1:4" x14ac:dyDescent="0.2">
      <c r="A209" s="39" t="s">
        <v>337</v>
      </c>
      <c r="B209" s="40"/>
      <c r="C209" s="40"/>
      <c r="D209" s="18">
        <v>194070.51</v>
      </c>
    </row>
    <row r="210" spans="1:4" x14ac:dyDescent="0.2">
      <c r="A210" s="36" t="s">
        <v>350</v>
      </c>
      <c r="B210" s="37"/>
      <c r="C210" s="37"/>
      <c r="D210" s="38">
        <v>1018351.99</v>
      </c>
    </row>
    <row r="211" spans="1:4" x14ac:dyDescent="0.2">
      <c r="A211" s="39" t="s">
        <v>333</v>
      </c>
      <c r="B211" s="40"/>
      <c r="C211" s="40"/>
      <c r="D211" s="18">
        <v>479998.74</v>
      </c>
    </row>
    <row r="212" spans="1:4" x14ac:dyDescent="0.2">
      <c r="A212" s="39" t="s">
        <v>334</v>
      </c>
      <c r="B212" s="40"/>
      <c r="C212" s="40"/>
      <c r="D212" s="18">
        <v>211711.68</v>
      </c>
    </row>
    <row r="213" spans="1:4" x14ac:dyDescent="0.2">
      <c r="A213" s="39" t="s">
        <v>335</v>
      </c>
      <c r="B213" s="40"/>
      <c r="C213" s="40"/>
      <c r="D213" s="18">
        <v>175395.19</v>
      </c>
    </row>
    <row r="214" spans="1:4" x14ac:dyDescent="0.2">
      <c r="A214" s="39" t="s">
        <v>336</v>
      </c>
      <c r="B214" s="40"/>
      <c r="C214" s="40"/>
      <c r="D214" s="42">
        <v>-6352.64</v>
      </c>
    </row>
    <row r="215" spans="1:4" x14ac:dyDescent="0.2">
      <c r="A215" s="39" t="s">
        <v>337</v>
      </c>
      <c r="B215" s="40"/>
      <c r="C215" s="40"/>
      <c r="D215" s="18">
        <v>157599.01999999999</v>
      </c>
    </row>
    <row r="216" spans="1:4" x14ac:dyDescent="0.2">
      <c r="A216" s="36" t="s">
        <v>351</v>
      </c>
      <c r="B216" s="37"/>
      <c r="C216" s="37"/>
      <c r="D216" s="38">
        <v>811925.73</v>
      </c>
    </row>
    <row r="217" spans="1:4" x14ac:dyDescent="0.2">
      <c r="A217" s="39" t="s">
        <v>333</v>
      </c>
      <c r="B217" s="40"/>
      <c r="C217" s="40"/>
      <c r="D217" s="18">
        <v>431433.98</v>
      </c>
    </row>
    <row r="218" spans="1:4" x14ac:dyDescent="0.2">
      <c r="A218" s="39" t="s">
        <v>334</v>
      </c>
      <c r="B218" s="40"/>
      <c r="C218" s="40"/>
      <c r="D218" s="18">
        <v>193774.07999999999</v>
      </c>
    </row>
    <row r="219" spans="1:4" x14ac:dyDescent="0.2">
      <c r="A219" s="39" t="s">
        <v>335</v>
      </c>
      <c r="B219" s="40"/>
      <c r="C219" s="40"/>
      <c r="D219" s="18">
        <v>150829.38</v>
      </c>
    </row>
    <row r="220" spans="1:4" x14ac:dyDescent="0.2">
      <c r="A220" s="39" t="s">
        <v>336</v>
      </c>
      <c r="B220" s="40"/>
      <c r="C220" s="40"/>
      <c r="D220" s="42">
        <v>-93023.03</v>
      </c>
    </row>
    <row r="221" spans="1:4" x14ac:dyDescent="0.2">
      <c r="A221" s="39" t="s">
        <v>337</v>
      </c>
      <c r="B221" s="40"/>
      <c r="C221" s="40"/>
      <c r="D221" s="18">
        <v>128911.32</v>
      </c>
    </row>
    <row r="222" spans="1:4" x14ac:dyDescent="0.2">
      <c r="A222" s="36" t="s">
        <v>352</v>
      </c>
      <c r="B222" s="37"/>
      <c r="C222" s="37"/>
      <c r="D222" s="38">
        <v>214610.44</v>
      </c>
    </row>
    <row r="223" spans="1:4" x14ac:dyDescent="0.2">
      <c r="A223" s="39" t="s">
        <v>333</v>
      </c>
      <c r="B223" s="40"/>
      <c r="C223" s="40"/>
      <c r="D223" s="18">
        <v>104430.19</v>
      </c>
    </row>
    <row r="224" spans="1:4" x14ac:dyDescent="0.2">
      <c r="A224" s="39" t="s">
        <v>334</v>
      </c>
      <c r="B224" s="40"/>
      <c r="C224" s="40"/>
      <c r="D224" s="18">
        <v>37323.61</v>
      </c>
    </row>
    <row r="225" spans="1:4" x14ac:dyDescent="0.2">
      <c r="A225" s="39" t="s">
        <v>335</v>
      </c>
      <c r="B225" s="40"/>
      <c r="C225" s="40"/>
      <c r="D225" s="18">
        <v>39518.49</v>
      </c>
    </row>
    <row r="226" spans="1:4" x14ac:dyDescent="0.2">
      <c r="A226" s="39" t="s">
        <v>336</v>
      </c>
      <c r="B226" s="40"/>
      <c r="C226" s="40"/>
      <c r="D226" s="41">
        <v>-949.61</v>
      </c>
    </row>
    <row r="227" spans="1:4" x14ac:dyDescent="0.2">
      <c r="A227" s="39" t="s">
        <v>337</v>
      </c>
      <c r="B227" s="40"/>
      <c r="C227" s="40"/>
      <c r="D227" s="18">
        <v>34287.760000000002</v>
      </c>
    </row>
  </sheetData>
  <mergeCells count="2">
    <mergeCell ref="C6:E6"/>
    <mergeCell ref="F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2.8 Шаблон</vt:lpstr>
      <vt:lpstr>Лист1</vt:lpstr>
      <vt:lpstr>Форма 2.8 Шаблон (для реформы)</vt:lpstr>
      <vt:lpstr>нагорная</vt:lpstr>
      <vt:lpstr>'Форма 2.8 Шаблон (для реформы)'!Заголовки_для_печати</vt:lpstr>
      <vt:lpstr>'Форма 2.8 Шаблон (для реформы)'!Область_печати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Microsoft Office User</cp:lastModifiedBy>
  <cp:lastPrinted>2018-04-09T10:03:09Z</cp:lastPrinted>
  <dcterms:created xsi:type="dcterms:W3CDTF">2015-05-16T07:11:00Z</dcterms:created>
  <dcterms:modified xsi:type="dcterms:W3CDTF">2021-09-14T13:24:21Z</dcterms:modified>
</cp:coreProperties>
</file>