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РАСКРЫТИЕ\2024_план\Отправка\Мастер\"/>
    </mc:Choice>
  </mc:AlternateContent>
  <xr:revisionPtr revIDLastSave="0" documentId="13_ncr:1_{C5B7EB7D-766E-4497-9C48-8B38D602389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Форма 2.3_" sheetId="1" r:id="rId1"/>
    <sheet name="Лист2" sheetId="3" state="hidden" r:id="rId2"/>
    <sheet name="из бдр" sheetId="4" state="hidden" r:id="rId3"/>
    <sheet name="Лист1" sheetId="2" state="hidden" r:id="rId4"/>
  </sheets>
  <definedNames>
    <definedName name="_xlnm.Print_Area" localSheetId="0">'Форма 2.3_'!$A$2:$BR$17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3" l="1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2" i="3"/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C33" i="3" l="1"/>
  <c r="E33" i="3" l="1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D33" i="3" l="1"/>
  <c r="C54" i="3" l="1"/>
  <c r="C56" i="3" s="1"/>
  <c r="G60" i="3"/>
  <c r="S33" i="3"/>
  <c r="D61" i="3"/>
  <c r="C61" i="3"/>
  <c r="D60" i="3"/>
  <c r="C60" i="3"/>
  <c r="F60" i="3" l="1"/>
  <c r="L54" i="3"/>
  <c r="D54" i="3" l="1"/>
  <c r="E54" i="3"/>
  <c r="F54" i="3"/>
  <c r="G54" i="3"/>
  <c r="H54" i="3"/>
  <c r="I54" i="3"/>
  <c r="J54" i="3"/>
  <c r="K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F54" i="3"/>
  <c r="AG54" i="3" l="1"/>
</calcChain>
</file>

<file path=xl/sharedStrings.xml><?xml version="1.0" encoding="utf-8"?>
<sst xmlns="http://schemas.openxmlformats.org/spreadsheetml/2006/main" count="293" uniqueCount="102">
  <si>
    <t>Единица измерения</t>
  </si>
  <si>
    <t>Годовая плановая стоимость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</si>
  <si>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</si>
  <si>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руб.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</si>
  <si>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</si>
  <si>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</si>
  <si>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</si>
  <si>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</si>
  <si>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</si>
  <si>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</si>
  <si>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</si>
  <si>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Текущий ремонт и благоустройство</t>
  </si>
  <si>
    <t>Прочие услуги</t>
  </si>
  <si>
    <t>Техническое обслуживание системы ДУ и ППА</t>
  </si>
  <si>
    <t>Техническое обслуживание запирающих устройств</t>
  </si>
  <si>
    <t>Дератизация</t>
  </si>
  <si>
    <t>Проверка КИП и ОПУ</t>
  </si>
  <si>
    <t>Утилизация ламп</t>
  </si>
  <si>
    <t>Техническое обслуживание ИТП</t>
  </si>
  <si>
    <t>Услуга "Консьерж"</t>
  </si>
  <si>
    <t>Вертолетчиков, д. 1</t>
  </si>
  <si>
    <t>Покровская, д.12</t>
  </si>
  <si>
    <t>Покровская, д.17 корпус 3</t>
  </si>
  <si>
    <t>Покровская, д.17 корпус 2</t>
  </si>
  <si>
    <t>Покровская, д.17 корпус 1</t>
  </si>
  <si>
    <t xml:space="preserve">Форма 2. Сведения о многоквартирных домах, управления которыми осуществляет управляющая организация </t>
  </si>
  <si>
    <t>Покровская, д.17 корпус 5</t>
  </si>
  <si>
    <t>Покровская, д.17 корпус 4</t>
  </si>
  <si>
    <t>Покровская, д.17А, корпус 3</t>
  </si>
  <si>
    <t>Покровская, д.17А, корпус 1</t>
  </si>
  <si>
    <t>Покровская, д.17А, корпус 2</t>
  </si>
  <si>
    <t>Лавриненко, д.3</t>
  </si>
  <si>
    <t>Лавриненко, д.3А</t>
  </si>
  <si>
    <t>Лавриненко, д.5</t>
  </si>
  <si>
    <t>Вертолетчиков, д. 4, корпус 7</t>
  </si>
  <si>
    <t>Вертолетчиков, д. 4, корпус 6</t>
  </si>
  <si>
    <t>Вертолетчиков, д. 4, корпус 8</t>
  </si>
  <si>
    <t>Вертолетчиков, д. 4, корпус 9</t>
  </si>
  <si>
    <t>Вертолетчиков, д. 4</t>
  </si>
  <si>
    <t>Лавриненко, д.1</t>
  </si>
  <si>
    <t>Лавриненко, д.11 корп.2</t>
  </si>
  <si>
    <t>Лавриненко, д.13 корп.3</t>
  </si>
  <si>
    <t>Лавриненко, д.11 корп.1</t>
  </si>
  <si>
    <t>Лавриненко, д.13 корп.1</t>
  </si>
  <si>
    <t>Лавриненко, д.13 корп.2</t>
  </si>
  <si>
    <t>Вертолетчиков, д.4, корп.4</t>
  </si>
  <si>
    <t>Вертолетчиков, д.4, корп.5</t>
  </si>
  <si>
    <t>Вертолетчиков, д.4, корп.1</t>
  </si>
  <si>
    <t>Вертолетчиков, д.4, корп.2</t>
  </si>
  <si>
    <t>Вертолетчиков, д.1</t>
  </si>
  <si>
    <t>Покровская, д.17, корп.5</t>
  </si>
  <si>
    <t>Покровская, д.17, корп.4</t>
  </si>
  <si>
    <t>Покровская, д.17А, корп.3</t>
  </si>
  <si>
    <t>Покровская, д.17, корп.3</t>
  </si>
  <si>
    <t>Покровская, д.17А, корп.2</t>
  </si>
  <si>
    <t>Покровская, д.17А, корп.1</t>
  </si>
  <si>
    <t>Покровская, д.17, корп.2</t>
  </si>
  <si>
    <t>Покровская, д.17, корп.1</t>
  </si>
  <si>
    <t>Вертолетчиков, д.4, корп.7</t>
  </si>
  <si>
    <t>Вертолетчиков, д.4, корп.9</t>
  </si>
  <si>
    <t>Вертолетчиков, д.4, корп.8</t>
  </si>
  <si>
    <t>Вертолетчиков, д.4, корп.6</t>
  </si>
  <si>
    <t>Лавриненко, д.13, корп.3</t>
  </si>
  <si>
    <t>Лавриненко, д.13, корп.2</t>
  </si>
  <si>
    <t>Лавриненко, д.13, корп.1</t>
  </si>
  <si>
    <t>Лавриненко, д.11, корп.2</t>
  </si>
  <si>
    <t>Лавриненко, д.11, корп.1</t>
  </si>
  <si>
    <t>Вертолетчиков, д.4, корп.3</t>
  </si>
  <si>
    <t>квар. 13 а, б корп. 17</t>
  </si>
  <si>
    <t>Вертолетчиков, д.4</t>
  </si>
  <si>
    <t>Площадь</t>
  </si>
  <si>
    <t>Адрес</t>
  </si>
  <si>
    <t>М-лы</t>
  </si>
  <si>
    <t>ТО Лифтов</t>
  </si>
  <si>
    <t>рем лифт</t>
  </si>
  <si>
    <t>прочие лифт</t>
  </si>
  <si>
    <t>МОП</t>
  </si>
  <si>
    <t>уборка ПТ</t>
  </si>
  <si>
    <t>мусоропровод</t>
  </si>
  <si>
    <t>мусор</t>
  </si>
  <si>
    <t>одс</t>
  </si>
  <si>
    <t>пс и ду</t>
  </si>
  <si>
    <t>впв</t>
  </si>
  <si>
    <t>кип и опу</t>
  </si>
  <si>
    <t>ФОТ</t>
  </si>
  <si>
    <t>консъерж</t>
  </si>
  <si>
    <t>охр</t>
  </si>
  <si>
    <t>Вертол 1</t>
  </si>
  <si>
    <t>без охр</t>
  </si>
  <si>
    <t>мат</t>
  </si>
  <si>
    <t>фот</t>
  </si>
  <si>
    <t>Цена</t>
  </si>
  <si>
    <t>Объем</t>
  </si>
  <si>
    <t>Кол-во</t>
  </si>
  <si>
    <t>Дата заполнения/ внесения изменений</t>
  </si>
  <si>
    <t>Адрес многоквартирного дома</t>
  </si>
  <si>
    <t>Наименование работ (услуг)</t>
  </si>
  <si>
    <t>Липчанского, д 10</t>
  </si>
  <si>
    <t>Липчанского 10</t>
  </si>
  <si>
    <t>Ремонт</t>
  </si>
  <si>
    <t>Текущий ремонт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</si>
  <si>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многоквартирными домами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</si>
</sst>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" fontId="2" fillId="2" borderId="1" xfId="0" applyNumberFormat="1" applyFont="1" applyFill="1" applyBorder="1" applyAlignment="1">
      <alignment horizontal="center" vertical="top" wrapText="1"/>
    </xf>
    <xf numFmtId="0" fontId="0" fillId="4" borderId="0" xfId="0" applyFill="1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4" borderId="1" xfId="0" applyFill="1" applyBorder="1"/>
    <xf numFmtId="3" fontId="0" fillId="4" borderId="1" xfId="0" applyNumberFormat="1" applyFill="1" applyBorder="1"/>
    <xf numFmtId="2" fontId="0" fillId="0" borderId="0" xfId="0" applyNumberFormat="1" applyFill="1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wrapText="1"/>
    </xf>
    <xf numFmtId="49" fontId="5" fillId="0" borderId="0" xfId="1" applyNumberFormat="1" applyFont="1" applyAlignment="1">
      <alignment horizontal="left" vertical="center" wrapText="1"/>
    </xf>
    <xf numFmtId="0" fontId="5" fillId="0" borderId="0" xfId="0" applyFont="1"/>
    <xf numFmtId="49" fontId="6" fillId="0" borderId="0" xfId="1" applyNumberFormat="1" applyFont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3" fontId="5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9" fillId="5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 inden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5" fillId="0" borderId="0" xfId="0" applyNumberFormat="1" applyFont="1" applyAlignment="1"/>
    <xf numFmtId="0" fontId="5" fillId="0" borderId="0" xfId="0" applyFont="1" applyAlignment="1"/>
  </cellXfs>
  <cellStyles count="2">
    <cellStyle name="Обычный" xfId="0" builtinId="0"/>
    <cellStyle name="Обычный 5" xfId="1" xr:uid="{00000000-0005-0000-0000-000001000000}"/>
  </cellStyles>
  <dxfs count="1"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V24"/>
  <sheetViews>
    <sheetView showGridLines="0" tabSelected="1" topLeftCell="DR4" zoomScale="85" zoomScaleNormal="85" workbookViewId="0">
      <selection activeCell="DS7" sqref="DS7:DV23"/>
    </sheetView>
  </sheetViews>
  <sheetFormatPr defaultColWidth="9.33203125" defaultRowHeight="13.8" x14ac:dyDescent="0.25"/>
  <cols>
    <col min="1" max="1" width="92.109375" style="17" customWidth="1"/>
    <col min="2" max="5" width="14" style="17" customWidth="1"/>
    <col min="6" max="6" width="26.6640625" style="17" customWidth="1"/>
    <col min="7" max="7" width="15.44140625" style="17" customWidth="1"/>
    <col min="8" max="8" width="16.109375" style="17" customWidth="1"/>
    <col min="9" max="9" width="16.6640625" style="17" customWidth="1"/>
    <col min="10" max="13" width="24" style="17" customWidth="1"/>
    <col min="14" max="37" width="23.109375" style="17" customWidth="1"/>
    <col min="38" max="45" width="23.77734375" style="17" customWidth="1"/>
    <col min="46" max="69" width="24" style="17" customWidth="1"/>
    <col min="70" max="105" width="23.109375" style="17" customWidth="1"/>
    <col min="106" max="122" width="24" style="17" customWidth="1"/>
    <col min="123" max="128" width="23.109375" style="17" customWidth="1"/>
    <col min="129" max="16384" width="9.33203125" style="17"/>
  </cols>
  <sheetData>
    <row r="2" spans="1:126" ht="33.75" customHeight="1" x14ac:dyDescent="0.25">
      <c r="A2" s="16" t="s">
        <v>25</v>
      </c>
    </row>
    <row r="3" spans="1:126" ht="51" customHeight="1" x14ac:dyDescent="0.25">
      <c r="A3" s="18" t="s">
        <v>101</v>
      </c>
    </row>
    <row r="5" spans="1:126" ht="27.6" x14ac:dyDescent="0.25">
      <c r="A5" s="19" t="s">
        <v>95</v>
      </c>
      <c r="B5" s="20" t="s">
        <v>0</v>
      </c>
      <c r="C5" s="41" t="s">
        <v>20</v>
      </c>
      <c r="D5" s="42"/>
      <c r="E5" s="42"/>
      <c r="F5" s="43"/>
      <c r="G5" s="41" t="s">
        <v>21</v>
      </c>
      <c r="H5" s="42"/>
      <c r="I5" s="42"/>
      <c r="J5" s="43"/>
      <c r="K5" s="41" t="s">
        <v>26</v>
      </c>
      <c r="L5" s="42"/>
      <c r="M5" s="42"/>
      <c r="N5" s="43"/>
      <c r="O5" s="41" t="s">
        <v>27</v>
      </c>
      <c r="P5" s="42"/>
      <c r="Q5" s="42"/>
      <c r="R5" s="43"/>
      <c r="S5" s="41" t="s">
        <v>28</v>
      </c>
      <c r="T5" s="42"/>
      <c r="U5" s="42"/>
      <c r="V5" s="43"/>
      <c r="W5" s="41" t="s">
        <v>22</v>
      </c>
      <c r="X5" s="42"/>
      <c r="Y5" s="42"/>
      <c r="Z5" s="43"/>
      <c r="AA5" s="41" t="s">
        <v>30</v>
      </c>
      <c r="AB5" s="42"/>
      <c r="AC5" s="42"/>
      <c r="AD5" s="43"/>
      <c r="AE5" s="41" t="s">
        <v>29</v>
      </c>
      <c r="AF5" s="42"/>
      <c r="AG5" s="42"/>
      <c r="AH5" s="43"/>
      <c r="AI5" s="41" t="s">
        <v>23</v>
      </c>
      <c r="AJ5" s="42"/>
      <c r="AK5" s="42"/>
      <c r="AL5" s="43"/>
      <c r="AM5" s="41" t="s">
        <v>24</v>
      </c>
      <c r="AN5" s="42"/>
      <c r="AO5" s="42"/>
      <c r="AP5" s="43"/>
      <c r="AQ5" s="41" t="s">
        <v>48</v>
      </c>
      <c r="AR5" s="42"/>
      <c r="AS5" s="42"/>
      <c r="AT5" s="43"/>
      <c r="AU5" s="41" t="s">
        <v>45</v>
      </c>
      <c r="AV5" s="42"/>
      <c r="AW5" s="42"/>
      <c r="AX5" s="43"/>
      <c r="AY5" s="41" t="s">
        <v>34</v>
      </c>
      <c r="AZ5" s="42"/>
      <c r="BA5" s="42"/>
      <c r="BB5" s="43"/>
      <c r="BC5" s="41" t="s">
        <v>37</v>
      </c>
      <c r="BD5" s="42"/>
      <c r="BE5" s="42"/>
      <c r="BF5" s="43"/>
      <c r="BG5" s="41" t="s">
        <v>36</v>
      </c>
      <c r="BH5" s="42"/>
      <c r="BI5" s="42"/>
      <c r="BJ5" s="43"/>
      <c r="BK5" s="41" t="s">
        <v>35</v>
      </c>
      <c r="BL5" s="42"/>
      <c r="BM5" s="42"/>
      <c r="BN5" s="43"/>
      <c r="BO5" s="41" t="s">
        <v>41</v>
      </c>
      <c r="BP5" s="42"/>
      <c r="BQ5" s="42"/>
      <c r="BR5" s="43"/>
      <c r="BS5" s="41" t="s">
        <v>44</v>
      </c>
      <c r="BT5" s="42"/>
      <c r="BU5" s="42"/>
      <c r="BV5" s="43"/>
      <c r="BW5" s="41" t="s">
        <v>43</v>
      </c>
      <c r="BX5" s="42"/>
      <c r="BY5" s="42"/>
      <c r="BZ5" s="43"/>
      <c r="CA5" s="41" t="s">
        <v>40</v>
      </c>
      <c r="CB5" s="42"/>
      <c r="CC5" s="42"/>
      <c r="CD5" s="43"/>
      <c r="CE5" s="41" t="s">
        <v>42</v>
      </c>
      <c r="CF5" s="42"/>
      <c r="CG5" s="42"/>
      <c r="CH5" s="43"/>
      <c r="CI5" s="41" t="s">
        <v>33</v>
      </c>
      <c r="CJ5" s="42"/>
      <c r="CK5" s="42"/>
      <c r="CL5" s="43"/>
      <c r="CM5" s="41" t="s">
        <v>39</v>
      </c>
      <c r="CN5" s="42"/>
      <c r="CO5" s="42"/>
      <c r="CP5" s="43"/>
      <c r="CQ5" s="41" t="s">
        <v>31</v>
      </c>
      <c r="CR5" s="42"/>
      <c r="CS5" s="42"/>
      <c r="CT5" s="43"/>
      <c r="CU5" s="41" t="s">
        <v>32</v>
      </c>
      <c r="CV5" s="42"/>
      <c r="CW5" s="42"/>
      <c r="CX5" s="43"/>
      <c r="CY5" s="41" t="s">
        <v>47</v>
      </c>
      <c r="CZ5" s="42"/>
      <c r="DA5" s="42"/>
      <c r="DB5" s="43"/>
      <c r="DC5" s="41" t="s">
        <v>46</v>
      </c>
      <c r="DD5" s="42"/>
      <c r="DE5" s="42"/>
      <c r="DF5" s="43"/>
      <c r="DG5" s="41" t="s">
        <v>67</v>
      </c>
      <c r="DH5" s="42"/>
      <c r="DI5" s="42"/>
      <c r="DJ5" s="43"/>
      <c r="DK5" s="41" t="s">
        <v>97</v>
      </c>
      <c r="DL5" s="42"/>
      <c r="DM5" s="42"/>
      <c r="DN5" s="43"/>
      <c r="DO5" s="41" t="s">
        <v>38</v>
      </c>
      <c r="DP5" s="42"/>
      <c r="DQ5" s="42"/>
      <c r="DR5" s="43"/>
    </row>
    <row r="6" spans="1:126" x14ac:dyDescent="0.25">
      <c r="A6" s="21" t="s">
        <v>94</v>
      </c>
      <c r="B6" s="20"/>
      <c r="C6" s="38">
        <v>45278</v>
      </c>
      <c r="D6" s="39"/>
      <c r="E6" s="39"/>
      <c r="F6" s="40"/>
      <c r="G6" s="38">
        <v>44909</v>
      </c>
      <c r="H6" s="39"/>
      <c r="I6" s="39"/>
      <c r="J6" s="40"/>
      <c r="K6" s="38">
        <v>44909</v>
      </c>
      <c r="L6" s="39"/>
      <c r="M6" s="39"/>
      <c r="N6" s="40"/>
      <c r="O6" s="38">
        <v>44909</v>
      </c>
      <c r="P6" s="39"/>
      <c r="Q6" s="39"/>
      <c r="R6" s="40"/>
      <c r="S6" s="38">
        <v>44909</v>
      </c>
      <c r="T6" s="39"/>
      <c r="U6" s="39"/>
      <c r="V6" s="40"/>
      <c r="W6" s="38">
        <v>45278</v>
      </c>
      <c r="X6" s="39"/>
      <c r="Y6" s="39"/>
      <c r="Z6" s="40"/>
      <c r="AA6" s="38">
        <v>45278</v>
      </c>
      <c r="AB6" s="39"/>
      <c r="AC6" s="39"/>
      <c r="AD6" s="40"/>
      <c r="AE6" s="38">
        <v>45278</v>
      </c>
      <c r="AF6" s="39"/>
      <c r="AG6" s="39"/>
      <c r="AH6" s="40"/>
      <c r="AI6" s="38">
        <v>45278</v>
      </c>
      <c r="AJ6" s="39"/>
      <c r="AK6" s="39"/>
      <c r="AL6" s="40"/>
      <c r="AM6" s="38">
        <v>45278</v>
      </c>
      <c r="AN6" s="39"/>
      <c r="AO6" s="39"/>
      <c r="AP6" s="40"/>
      <c r="AQ6" s="38">
        <v>45278</v>
      </c>
      <c r="AR6" s="39"/>
      <c r="AS6" s="39"/>
      <c r="AT6" s="40"/>
      <c r="AU6" s="38">
        <v>45278</v>
      </c>
      <c r="AV6" s="39"/>
      <c r="AW6" s="39"/>
      <c r="AX6" s="40"/>
      <c r="AY6" s="38">
        <v>45278</v>
      </c>
      <c r="AZ6" s="39"/>
      <c r="BA6" s="39"/>
      <c r="BB6" s="40"/>
      <c r="BC6" s="38">
        <v>45278</v>
      </c>
      <c r="BD6" s="39"/>
      <c r="BE6" s="39"/>
      <c r="BF6" s="40"/>
      <c r="BG6" s="38">
        <v>45278</v>
      </c>
      <c r="BH6" s="39"/>
      <c r="BI6" s="39"/>
      <c r="BJ6" s="40"/>
      <c r="BK6" s="38">
        <v>45278</v>
      </c>
      <c r="BL6" s="39"/>
      <c r="BM6" s="39"/>
      <c r="BN6" s="40"/>
      <c r="BO6" s="38">
        <v>45278</v>
      </c>
      <c r="BP6" s="39"/>
      <c r="BQ6" s="39"/>
      <c r="BR6" s="40"/>
      <c r="BS6" s="38">
        <v>45278</v>
      </c>
      <c r="BT6" s="39"/>
      <c r="BU6" s="39"/>
      <c r="BV6" s="40"/>
      <c r="BW6" s="38">
        <v>45278</v>
      </c>
      <c r="BX6" s="39"/>
      <c r="BY6" s="39"/>
      <c r="BZ6" s="40"/>
      <c r="CA6" s="38">
        <v>45278</v>
      </c>
      <c r="CB6" s="39"/>
      <c r="CC6" s="39"/>
      <c r="CD6" s="40"/>
      <c r="CE6" s="38">
        <v>45278</v>
      </c>
      <c r="CF6" s="39"/>
      <c r="CG6" s="39"/>
      <c r="CH6" s="40"/>
      <c r="CI6" s="38">
        <v>45278</v>
      </c>
      <c r="CJ6" s="39"/>
      <c r="CK6" s="39"/>
      <c r="CL6" s="40"/>
      <c r="CM6" s="38">
        <v>45278</v>
      </c>
      <c r="CN6" s="39"/>
      <c r="CO6" s="39"/>
      <c r="CP6" s="40"/>
      <c r="CQ6" s="38">
        <v>45278</v>
      </c>
      <c r="CR6" s="39"/>
      <c r="CS6" s="39"/>
      <c r="CT6" s="40"/>
      <c r="CU6" s="38">
        <v>45278</v>
      </c>
      <c r="CV6" s="39"/>
      <c r="CW6" s="39"/>
      <c r="CX6" s="40"/>
      <c r="CY6" s="38">
        <v>45278</v>
      </c>
      <c r="CZ6" s="39"/>
      <c r="DA6" s="39"/>
      <c r="DB6" s="40"/>
      <c r="DC6" s="38">
        <v>45278</v>
      </c>
      <c r="DD6" s="39"/>
      <c r="DE6" s="39"/>
      <c r="DF6" s="40"/>
      <c r="DG6" s="38">
        <v>45278</v>
      </c>
      <c r="DH6" s="39"/>
      <c r="DI6" s="39"/>
      <c r="DJ6" s="40"/>
      <c r="DK6" s="38">
        <v>45278</v>
      </c>
      <c r="DL6" s="39"/>
      <c r="DM6" s="39"/>
      <c r="DN6" s="40"/>
      <c r="DO6" s="38">
        <v>45278</v>
      </c>
      <c r="DP6" s="39"/>
      <c r="DQ6" s="39"/>
      <c r="DR6" s="40"/>
    </row>
    <row r="7" spans="1:126" ht="30" customHeight="1" x14ac:dyDescent="0.25">
      <c r="A7" s="22" t="s">
        <v>96</v>
      </c>
      <c r="B7" s="23"/>
      <c r="C7" s="22" t="s">
        <v>91</v>
      </c>
      <c r="D7" s="24" t="s">
        <v>92</v>
      </c>
      <c r="E7" s="24" t="s">
        <v>93</v>
      </c>
      <c r="F7" s="1" t="s">
        <v>1</v>
      </c>
      <c r="G7" s="22" t="s">
        <v>91</v>
      </c>
      <c r="H7" s="24" t="s">
        <v>92</v>
      </c>
      <c r="I7" s="24" t="s">
        <v>93</v>
      </c>
      <c r="J7" s="1" t="s">
        <v>1</v>
      </c>
      <c r="K7" s="22" t="s">
        <v>91</v>
      </c>
      <c r="L7" s="24" t="s">
        <v>92</v>
      </c>
      <c r="M7" s="24" t="s">
        <v>93</v>
      </c>
      <c r="N7" s="1" t="s">
        <v>1</v>
      </c>
      <c r="O7" s="22" t="s">
        <v>91</v>
      </c>
      <c r="P7" s="24" t="s">
        <v>92</v>
      </c>
      <c r="Q7" s="24" t="s">
        <v>93</v>
      </c>
      <c r="R7" s="1" t="s">
        <v>1</v>
      </c>
      <c r="S7" s="22" t="s">
        <v>91</v>
      </c>
      <c r="T7" s="24" t="s">
        <v>92</v>
      </c>
      <c r="U7" s="24" t="s">
        <v>93</v>
      </c>
      <c r="V7" s="1" t="s">
        <v>1</v>
      </c>
      <c r="W7" s="22" t="s">
        <v>91</v>
      </c>
      <c r="X7" s="24" t="s">
        <v>92</v>
      </c>
      <c r="Y7" s="24" t="s">
        <v>93</v>
      </c>
      <c r="Z7" s="1" t="s">
        <v>1</v>
      </c>
      <c r="AA7" s="22" t="s">
        <v>91</v>
      </c>
      <c r="AB7" s="24" t="s">
        <v>92</v>
      </c>
      <c r="AC7" s="24" t="s">
        <v>93</v>
      </c>
      <c r="AD7" s="1" t="s">
        <v>1</v>
      </c>
      <c r="AE7" s="22" t="s">
        <v>91</v>
      </c>
      <c r="AF7" s="24" t="s">
        <v>92</v>
      </c>
      <c r="AG7" s="24" t="s">
        <v>93</v>
      </c>
      <c r="AH7" s="1" t="s">
        <v>1</v>
      </c>
      <c r="AI7" s="22" t="s">
        <v>91</v>
      </c>
      <c r="AJ7" s="24" t="s">
        <v>92</v>
      </c>
      <c r="AK7" s="24" t="s">
        <v>93</v>
      </c>
      <c r="AL7" s="1" t="s">
        <v>1</v>
      </c>
      <c r="AM7" s="22" t="s">
        <v>91</v>
      </c>
      <c r="AN7" s="24" t="s">
        <v>92</v>
      </c>
      <c r="AO7" s="24" t="s">
        <v>93</v>
      </c>
      <c r="AP7" s="1" t="s">
        <v>1</v>
      </c>
      <c r="AQ7" s="22" t="s">
        <v>91</v>
      </c>
      <c r="AR7" s="24" t="s">
        <v>92</v>
      </c>
      <c r="AS7" s="24" t="s">
        <v>93</v>
      </c>
      <c r="AT7" s="1" t="s">
        <v>1</v>
      </c>
      <c r="AU7" s="22" t="s">
        <v>91</v>
      </c>
      <c r="AV7" s="24" t="s">
        <v>92</v>
      </c>
      <c r="AW7" s="24" t="s">
        <v>93</v>
      </c>
      <c r="AX7" s="1" t="s">
        <v>1</v>
      </c>
      <c r="AY7" s="22" t="s">
        <v>91</v>
      </c>
      <c r="AZ7" s="24" t="s">
        <v>92</v>
      </c>
      <c r="BA7" s="24" t="s">
        <v>93</v>
      </c>
      <c r="BB7" s="1" t="s">
        <v>1</v>
      </c>
      <c r="BC7" s="22" t="s">
        <v>91</v>
      </c>
      <c r="BD7" s="24" t="s">
        <v>92</v>
      </c>
      <c r="BE7" s="24" t="s">
        <v>93</v>
      </c>
      <c r="BF7" s="1" t="s">
        <v>1</v>
      </c>
      <c r="BG7" s="22" t="s">
        <v>91</v>
      </c>
      <c r="BH7" s="24" t="s">
        <v>92</v>
      </c>
      <c r="BI7" s="24" t="s">
        <v>93</v>
      </c>
      <c r="BJ7" s="1" t="s">
        <v>1</v>
      </c>
      <c r="BK7" s="22" t="s">
        <v>91</v>
      </c>
      <c r="BL7" s="24" t="s">
        <v>92</v>
      </c>
      <c r="BM7" s="24" t="s">
        <v>93</v>
      </c>
      <c r="BN7" s="1" t="s">
        <v>1</v>
      </c>
      <c r="BO7" s="22" t="s">
        <v>91</v>
      </c>
      <c r="BP7" s="24" t="s">
        <v>92</v>
      </c>
      <c r="BQ7" s="24" t="s">
        <v>93</v>
      </c>
      <c r="BR7" s="1" t="s">
        <v>1</v>
      </c>
      <c r="BS7" s="22" t="s">
        <v>91</v>
      </c>
      <c r="BT7" s="24" t="s">
        <v>92</v>
      </c>
      <c r="BU7" s="24" t="s">
        <v>93</v>
      </c>
      <c r="BV7" s="1" t="s">
        <v>1</v>
      </c>
      <c r="BW7" s="22" t="s">
        <v>91</v>
      </c>
      <c r="BX7" s="24" t="s">
        <v>92</v>
      </c>
      <c r="BY7" s="24" t="s">
        <v>93</v>
      </c>
      <c r="BZ7" s="1" t="s">
        <v>1</v>
      </c>
      <c r="CA7" s="22" t="s">
        <v>91</v>
      </c>
      <c r="CB7" s="24" t="s">
        <v>92</v>
      </c>
      <c r="CC7" s="24" t="s">
        <v>93</v>
      </c>
      <c r="CD7" s="1" t="s">
        <v>1</v>
      </c>
      <c r="CE7" s="22" t="s">
        <v>91</v>
      </c>
      <c r="CF7" s="24" t="s">
        <v>92</v>
      </c>
      <c r="CG7" s="24" t="s">
        <v>93</v>
      </c>
      <c r="CH7" s="1" t="s">
        <v>1</v>
      </c>
      <c r="CI7" s="22" t="s">
        <v>91</v>
      </c>
      <c r="CJ7" s="24" t="s">
        <v>92</v>
      </c>
      <c r="CK7" s="24" t="s">
        <v>93</v>
      </c>
      <c r="CL7" s="1" t="s">
        <v>1</v>
      </c>
      <c r="CM7" s="22" t="s">
        <v>91</v>
      </c>
      <c r="CN7" s="24" t="s">
        <v>92</v>
      </c>
      <c r="CO7" s="24" t="s">
        <v>93</v>
      </c>
      <c r="CP7" s="1" t="s">
        <v>1</v>
      </c>
      <c r="CQ7" s="22" t="s">
        <v>91</v>
      </c>
      <c r="CR7" s="24" t="s">
        <v>92</v>
      </c>
      <c r="CS7" s="24" t="s">
        <v>93</v>
      </c>
      <c r="CT7" s="1" t="s">
        <v>1</v>
      </c>
      <c r="CU7" s="22" t="s">
        <v>91</v>
      </c>
      <c r="CV7" s="24" t="s">
        <v>92</v>
      </c>
      <c r="CW7" s="24" t="s">
        <v>93</v>
      </c>
      <c r="CX7" s="1" t="s">
        <v>1</v>
      </c>
      <c r="CY7" s="22" t="s">
        <v>91</v>
      </c>
      <c r="CZ7" s="24" t="s">
        <v>92</v>
      </c>
      <c r="DA7" s="24" t="s">
        <v>93</v>
      </c>
      <c r="DB7" s="1" t="s">
        <v>1</v>
      </c>
      <c r="DC7" s="22" t="s">
        <v>91</v>
      </c>
      <c r="DD7" s="24" t="s">
        <v>92</v>
      </c>
      <c r="DE7" s="24" t="s">
        <v>93</v>
      </c>
      <c r="DF7" s="1" t="s">
        <v>1</v>
      </c>
      <c r="DG7" s="22" t="s">
        <v>91</v>
      </c>
      <c r="DH7" s="24" t="s">
        <v>92</v>
      </c>
      <c r="DI7" s="24" t="s">
        <v>93</v>
      </c>
      <c r="DJ7" s="1" t="s">
        <v>1</v>
      </c>
      <c r="DK7" s="22" t="s">
        <v>91</v>
      </c>
      <c r="DL7" s="24" t="s">
        <v>92</v>
      </c>
      <c r="DM7" s="24" t="s">
        <v>93</v>
      </c>
      <c r="DN7" s="1" t="s">
        <v>1</v>
      </c>
      <c r="DO7" s="22" t="s">
        <v>91</v>
      </c>
      <c r="DP7" s="24" t="s">
        <v>92</v>
      </c>
      <c r="DQ7" s="24" t="s">
        <v>93</v>
      </c>
      <c r="DR7" s="1" t="s">
        <v>1</v>
      </c>
    </row>
    <row r="8" spans="1:126" ht="27.6" x14ac:dyDescent="0.25">
      <c r="A8" s="25" t="s">
        <v>2</v>
      </c>
      <c r="B8" s="26" t="s">
        <v>3</v>
      </c>
      <c r="C8" s="33">
        <v>3.6097000000000001</v>
      </c>
      <c r="D8" s="31">
        <v>28651.8</v>
      </c>
      <c r="E8" s="26">
        <v>12</v>
      </c>
      <c r="F8" s="27">
        <v>1241078.551500858</v>
      </c>
      <c r="G8" s="33">
        <v>3.7021000000000002</v>
      </c>
      <c r="H8" s="31">
        <v>22922.699999999997</v>
      </c>
      <c r="I8" s="26">
        <v>12</v>
      </c>
      <c r="J8" s="27">
        <v>1018334.8597517755</v>
      </c>
      <c r="K8" s="33">
        <v>3.8094999999999999</v>
      </c>
      <c r="L8" s="31">
        <v>17194.5</v>
      </c>
      <c r="M8" s="26">
        <v>12</v>
      </c>
      <c r="N8" s="27">
        <v>786025.78239632794</v>
      </c>
      <c r="O8" s="33">
        <v>4.2561999999999998</v>
      </c>
      <c r="P8" s="31">
        <v>9760.2999999999993</v>
      </c>
      <c r="Q8" s="26">
        <v>12</v>
      </c>
      <c r="R8" s="27">
        <v>498503.1988839035</v>
      </c>
      <c r="S8" s="33">
        <v>4.0225</v>
      </c>
      <c r="T8" s="31">
        <v>12999.800000000001</v>
      </c>
      <c r="U8" s="26">
        <v>12</v>
      </c>
      <c r="V8" s="27">
        <v>627495.78575115209</v>
      </c>
      <c r="W8" s="33">
        <v>3.8302</v>
      </c>
      <c r="X8" s="31">
        <v>17636.7</v>
      </c>
      <c r="Y8" s="26">
        <v>12</v>
      </c>
      <c r="Z8" s="27">
        <v>810632.9878023155</v>
      </c>
      <c r="AA8" s="33">
        <v>4.8936000000000002</v>
      </c>
      <c r="AB8" s="31">
        <v>9747.6</v>
      </c>
      <c r="AC8" s="26">
        <v>12</v>
      </c>
      <c r="AD8" s="27">
        <v>572414.75132927648</v>
      </c>
      <c r="AE8" s="33">
        <v>4.9725999999999999</v>
      </c>
      <c r="AF8" s="31">
        <v>11311.1</v>
      </c>
      <c r="AG8" s="26">
        <v>12</v>
      </c>
      <c r="AH8" s="27">
        <v>674947.6451607144</v>
      </c>
      <c r="AI8" s="33">
        <v>4.4749999999999996</v>
      </c>
      <c r="AJ8" s="27">
        <v>7383.4</v>
      </c>
      <c r="AK8" s="26">
        <v>12</v>
      </c>
      <c r="AL8" s="27">
        <v>396486.58529391652</v>
      </c>
      <c r="AM8" s="33">
        <v>4.6444000000000001</v>
      </c>
      <c r="AN8" s="27">
        <v>6456.3</v>
      </c>
      <c r="AO8" s="26">
        <v>12</v>
      </c>
      <c r="AP8" s="27">
        <v>359829.91380614799</v>
      </c>
      <c r="AQ8" s="33">
        <v>3.7713000000000001</v>
      </c>
      <c r="AR8" s="27">
        <v>15733.6</v>
      </c>
      <c r="AS8" s="26">
        <v>12</v>
      </c>
      <c r="AT8" s="27">
        <v>712038.92943927797</v>
      </c>
      <c r="AU8" s="33">
        <v>4.7069999999999999</v>
      </c>
      <c r="AV8" s="27">
        <v>5887.7000000000007</v>
      </c>
      <c r="AW8" s="26">
        <v>12</v>
      </c>
      <c r="AX8" s="27">
        <v>332561.30911631393</v>
      </c>
      <c r="AY8" s="33">
        <v>3.9925999999999999</v>
      </c>
      <c r="AZ8" s="27">
        <v>11693.5</v>
      </c>
      <c r="BA8" s="26">
        <v>12</v>
      </c>
      <c r="BB8" s="27">
        <v>560254.91641184443</v>
      </c>
      <c r="BC8" s="33">
        <v>4.2408000000000001</v>
      </c>
      <c r="BD8" s="27">
        <v>8827.7999999999993</v>
      </c>
      <c r="BE8" s="26">
        <v>12</v>
      </c>
      <c r="BF8" s="27">
        <v>449238.84103432507</v>
      </c>
      <c r="BG8" s="33">
        <v>3.8677000000000001</v>
      </c>
      <c r="BH8" s="27">
        <v>14703.099999999999</v>
      </c>
      <c r="BI8" s="26">
        <v>12</v>
      </c>
      <c r="BJ8" s="27">
        <v>682405.44872722367</v>
      </c>
      <c r="BK8" s="33">
        <v>3.802</v>
      </c>
      <c r="BL8" s="27">
        <v>16599.5</v>
      </c>
      <c r="BM8" s="26">
        <v>12</v>
      </c>
      <c r="BN8" s="27">
        <v>757341.82215986762</v>
      </c>
      <c r="BO8" s="33">
        <v>3.8776000000000002</v>
      </c>
      <c r="BP8" s="27">
        <v>14783.7</v>
      </c>
      <c r="BQ8" s="26">
        <v>12</v>
      </c>
      <c r="BR8" s="27">
        <v>687905.35997942323</v>
      </c>
      <c r="BS8" s="33">
        <v>4.4695999999999998</v>
      </c>
      <c r="BT8" s="32">
        <v>7533.2</v>
      </c>
      <c r="BU8" s="26">
        <v>12</v>
      </c>
      <c r="BV8" s="27">
        <v>404047.95881227241</v>
      </c>
      <c r="BW8" s="33">
        <v>3.9691000000000001</v>
      </c>
      <c r="BX8" s="27">
        <v>14081.7</v>
      </c>
      <c r="BY8" s="26">
        <v>12</v>
      </c>
      <c r="BZ8" s="27">
        <v>670706.13294413732</v>
      </c>
      <c r="CA8" s="33">
        <v>3.8025000000000002</v>
      </c>
      <c r="CB8" s="31">
        <v>17229.199999999997</v>
      </c>
      <c r="CC8" s="26">
        <v>12</v>
      </c>
      <c r="CD8" s="27">
        <v>786160.3595731433</v>
      </c>
      <c r="CE8" s="33">
        <v>3.7995000000000001</v>
      </c>
      <c r="CF8" s="31">
        <v>18407.8</v>
      </c>
      <c r="CG8" s="26">
        <v>12</v>
      </c>
      <c r="CH8" s="27">
        <v>839289.8310600206</v>
      </c>
      <c r="CI8" s="33">
        <v>3.7736999999999998</v>
      </c>
      <c r="CJ8" s="31">
        <v>18922.3</v>
      </c>
      <c r="CK8" s="26">
        <v>12</v>
      </c>
      <c r="CL8" s="27">
        <v>856877.72608801851</v>
      </c>
      <c r="CM8" s="33">
        <v>3.7734000000000001</v>
      </c>
      <c r="CN8" s="27">
        <v>16526.3</v>
      </c>
      <c r="CO8" s="26">
        <v>12</v>
      </c>
      <c r="CP8" s="27">
        <v>748326.51814422244</v>
      </c>
      <c r="CQ8" s="33">
        <v>4.1807999999999996</v>
      </c>
      <c r="CR8" s="27">
        <v>9729.1999999999989</v>
      </c>
      <c r="CS8" s="26">
        <v>12</v>
      </c>
      <c r="CT8" s="27">
        <v>488107.07928162802</v>
      </c>
      <c r="CU8" s="33">
        <v>4.0488999999999997</v>
      </c>
      <c r="CV8" s="27">
        <v>11170</v>
      </c>
      <c r="CW8" s="26">
        <v>12</v>
      </c>
      <c r="CX8" s="27">
        <v>542720.87744749675</v>
      </c>
      <c r="CY8" s="33">
        <v>3.9546999999999999</v>
      </c>
      <c r="CZ8" s="27">
        <v>12107.1</v>
      </c>
      <c r="DA8" s="26">
        <v>12</v>
      </c>
      <c r="DB8" s="27">
        <v>574562.15330898727</v>
      </c>
      <c r="DC8" s="33">
        <v>3.7610000000000001</v>
      </c>
      <c r="DD8" s="27">
        <v>16566.7</v>
      </c>
      <c r="DE8" s="26">
        <v>12</v>
      </c>
      <c r="DF8" s="27">
        <v>747680.31981405942</v>
      </c>
      <c r="DG8" s="33">
        <v>3.7416</v>
      </c>
      <c r="DH8" s="27">
        <v>16916.2</v>
      </c>
      <c r="DI8" s="26">
        <v>12</v>
      </c>
      <c r="DJ8" s="27">
        <v>759522.24267564411</v>
      </c>
      <c r="DK8" s="33">
        <v>4.2892000000000001</v>
      </c>
      <c r="DL8" s="27">
        <v>16916.2</v>
      </c>
      <c r="DM8" s="26">
        <v>12</v>
      </c>
      <c r="DN8" s="27">
        <v>870692.05674069049</v>
      </c>
      <c r="DO8" s="33">
        <v>4.6581000000000001</v>
      </c>
      <c r="DP8" s="27">
        <v>6200.7</v>
      </c>
      <c r="DQ8" s="26">
        <v>12</v>
      </c>
      <c r="DR8" s="27">
        <v>346599.42601381312</v>
      </c>
      <c r="DS8" s="30"/>
      <c r="DT8" s="30"/>
      <c r="DU8" s="30"/>
      <c r="DV8" s="30"/>
    </row>
    <row r="9" spans="1:126" ht="27.6" x14ac:dyDescent="0.25">
      <c r="A9" s="25" t="s">
        <v>4</v>
      </c>
      <c r="B9" s="26" t="s">
        <v>3</v>
      </c>
      <c r="C9" s="33">
        <v>3.5590999999999999</v>
      </c>
      <c r="D9" s="31">
        <v>28651.8</v>
      </c>
      <c r="E9" s="26">
        <v>12</v>
      </c>
      <c r="F9" s="27">
        <v>1223688.8275008581</v>
      </c>
      <c r="G9" s="33">
        <v>3.1198999999999999</v>
      </c>
      <c r="H9" s="31">
        <v>22922.699999999997</v>
      </c>
      <c r="I9" s="26">
        <v>12</v>
      </c>
      <c r="J9" s="28">
        <v>858210.11635866459</v>
      </c>
      <c r="K9" s="33">
        <v>3.7339000000000002</v>
      </c>
      <c r="L9" s="31">
        <v>17194.5</v>
      </c>
      <c r="M9" s="26">
        <v>12</v>
      </c>
      <c r="N9" s="27">
        <v>770436.05839632801</v>
      </c>
      <c r="O9" s="33">
        <v>4.1247999999999996</v>
      </c>
      <c r="P9" s="31">
        <v>9760.2999999999993</v>
      </c>
      <c r="Q9" s="26">
        <v>12</v>
      </c>
      <c r="R9" s="27">
        <v>483113.47488390346</v>
      </c>
      <c r="S9" s="33">
        <v>3.9203000000000001</v>
      </c>
      <c r="T9" s="31">
        <v>12999.800000000001</v>
      </c>
      <c r="U9" s="26">
        <v>12</v>
      </c>
      <c r="V9" s="27">
        <v>611556.06175115204</v>
      </c>
      <c r="W9" s="33">
        <v>3.7521</v>
      </c>
      <c r="X9" s="31">
        <v>17636.7</v>
      </c>
      <c r="Y9" s="26">
        <v>12</v>
      </c>
      <c r="Z9" s="27">
        <v>794093.26380231557</v>
      </c>
      <c r="AA9" s="33">
        <v>4.6825999999999999</v>
      </c>
      <c r="AB9" s="31">
        <v>9747.6</v>
      </c>
      <c r="AC9" s="26">
        <v>12</v>
      </c>
      <c r="AD9" s="27">
        <v>547725.02732927655</v>
      </c>
      <c r="AE9" s="33">
        <v>4.7516999999999996</v>
      </c>
      <c r="AF9" s="31">
        <v>11311.1</v>
      </c>
      <c r="AG9" s="26">
        <v>12</v>
      </c>
      <c r="AH9" s="27">
        <v>644957.92116071435</v>
      </c>
      <c r="AI9" s="33">
        <v>4.3162000000000003</v>
      </c>
      <c r="AJ9" s="31">
        <v>7383.4</v>
      </c>
      <c r="AK9" s="26">
        <v>12</v>
      </c>
      <c r="AL9" s="27">
        <v>382421.86129391653</v>
      </c>
      <c r="AM9" s="33">
        <v>3.8267000000000002</v>
      </c>
      <c r="AN9" s="31">
        <v>6456.3</v>
      </c>
      <c r="AO9" s="26">
        <v>12</v>
      </c>
      <c r="AP9" s="28">
        <v>296477.30554812687</v>
      </c>
      <c r="AQ9" s="33">
        <v>3.7004999999999999</v>
      </c>
      <c r="AR9" s="31">
        <v>15733.6</v>
      </c>
      <c r="AS9" s="26">
        <v>12</v>
      </c>
      <c r="AT9" s="27">
        <v>698674.20543927792</v>
      </c>
      <c r="AU9" s="33">
        <v>4.5193000000000003</v>
      </c>
      <c r="AV9" s="31">
        <v>5887.7000000000007</v>
      </c>
      <c r="AW9" s="26">
        <v>12</v>
      </c>
      <c r="AX9" s="27">
        <v>319296.58511631389</v>
      </c>
      <c r="AY9" s="33">
        <v>3.8942000000000001</v>
      </c>
      <c r="AZ9" s="31">
        <v>11693.5</v>
      </c>
      <c r="BA9" s="26">
        <v>12</v>
      </c>
      <c r="BB9" s="27">
        <v>546440.19241184439</v>
      </c>
      <c r="BC9" s="33">
        <v>4.1113</v>
      </c>
      <c r="BD9" s="31">
        <v>8827.7999999999993</v>
      </c>
      <c r="BE9" s="26">
        <v>12</v>
      </c>
      <c r="BF9" s="27">
        <v>435524.11703432503</v>
      </c>
      <c r="BG9" s="33">
        <v>3.7848999999999999</v>
      </c>
      <c r="BH9" s="31">
        <v>14703.099999999999</v>
      </c>
      <c r="BI9" s="26">
        <v>12</v>
      </c>
      <c r="BJ9" s="27">
        <v>667790.72472722363</v>
      </c>
      <c r="BK9" s="33">
        <v>3.7273999999999998</v>
      </c>
      <c r="BL9" s="31">
        <v>16599.5</v>
      </c>
      <c r="BM9" s="26">
        <v>12</v>
      </c>
      <c r="BN9" s="27">
        <v>742477.09815986757</v>
      </c>
      <c r="BO9" s="33">
        <v>3.7934999999999999</v>
      </c>
      <c r="BP9" s="31">
        <v>14783.7</v>
      </c>
      <c r="BQ9" s="26">
        <v>12</v>
      </c>
      <c r="BR9" s="27">
        <v>672990.63597942318</v>
      </c>
      <c r="BS9" s="33">
        <v>4.3116000000000003</v>
      </c>
      <c r="BT9" s="31">
        <v>7533.2</v>
      </c>
      <c r="BU9" s="26">
        <v>12</v>
      </c>
      <c r="BV9" s="27">
        <v>389758.23481227236</v>
      </c>
      <c r="BW9" s="33">
        <v>3.8736000000000002</v>
      </c>
      <c r="BX9" s="31">
        <v>14081.7</v>
      </c>
      <c r="BY9" s="26">
        <v>12</v>
      </c>
      <c r="BZ9" s="27">
        <v>654566.40894413739</v>
      </c>
      <c r="CA9" s="33">
        <v>3.1951999999999998</v>
      </c>
      <c r="CB9" s="31">
        <v>17229.199999999997</v>
      </c>
      <c r="CC9" s="26">
        <v>12</v>
      </c>
      <c r="CD9" s="28">
        <v>660617.68763412279</v>
      </c>
      <c r="CE9" s="33">
        <v>3.7252000000000001</v>
      </c>
      <c r="CF9" s="31">
        <v>18407.8</v>
      </c>
      <c r="CG9" s="26">
        <v>12</v>
      </c>
      <c r="CH9" s="27">
        <v>822875.10706002056</v>
      </c>
      <c r="CI9" s="33">
        <v>3.7025999999999999</v>
      </c>
      <c r="CJ9" s="31">
        <v>18922.3</v>
      </c>
      <c r="CK9" s="26">
        <v>12</v>
      </c>
      <c r="CL9" s="27">
        <v>840738.00208801846</v>
      </c>
      <c r="CM9" s="33">
        <v>3.1735000000000002</v>
      </c>
      <c r="CN9" s="31">
        <v>16526.3</v>
      </c>
      <c r="CO9" s="26">
        <v>12</v>
      </c>
      <c r="CP9" s="28">
        <v>629345.82355219068</v>
      </c>
      <c r="CQ9" s="33">
        <v>4.0587999999999997</v>
      </c>
      <c r="CR9" s="31">
        <v>9729.1999999999989</v>
      </c>
      <c r="CS9" s="26">
        <v>12</v>
      </c>
      <c r="CT9" s="27">
        <v>473867.35528162797</v>
      </c>
      <c r="CU9" s="33">
        <v>3.9434999999999998</v>
      </c>
      <c r="CV9" s="31">
        <v>11170</v>
      </c>
      <c r="CW9" s="26">
        <v>12</v>
      </c>
      <c r="CX9" s="27">
        <v>528581.1534474967</v>
      </c>
      <c r="CY9" s="33">
        <v>3.8610000000000002</v>
      </c>
      <c r="CZ9" s="31">
        <v>12107.1</v>
      </c>
      <c r="DA9" s="26">
        <v>12</v>
      </c>
      <c r="DB9" s="27">
        <v>560947.42930898722</v>
      </c>
      <c r="DC9" s="33">
        <v>3.6915</v>
      </c>
      <c r="DD9" s="31">
        <v>16566.7</v>
      </c>
      <c r="DE9" s="26">
        <v>12</v>
      </c>
      <c r="DF9" s="27">
        <v>733865.59581405937</v>
      </c>
      <c r="DG9" s="33">
        <v>3.6745000000000001</v>
      </c>
      <c r="DH9" s="31">
        <v>16916.2</v>
      </c>
      <c r="DI9" s="26">
        <v>12</v>
      </c>
      <c r="DJ9" s="27">
        <v>745907.51867564407</v>
      </c>
      <c r="DK9" s="33">
        <v>4.2239000000000004</v>
      </c>
      <c r="DL9" s="31">
        <v>16916.2</v>
      </c>
      <c r="DM9" s="26">
        <v>12</v>
      </c>
      <c r="DN9" s="27">
        <v>857427.33274069033</v>
      </c>
      <c r="DO9" s="33">
        <v>4.4763999999999999</v>
      </c>
      <c r="DP9" s="31">
        <v>6200.7</v>
      </c>
      <c r="DQ9" s="26">
        <v>12</v>
      </c>
      <c r="DR9" s="27">
        <v>333084.70201381319</v>
      </c>
      <c r="DS9" s="30"/>
      <c r="DT9" s="30"/>
      <c r="DU9" s="30"/>
      <c r="DV9" s="30"/>
    </row>
    <row r="10" spans="1:126" x14ac:dyDescent="0.25">
      <c r="A10" s="25" t="s">
        <v>5</v>
      </c>
      <c r="B10" s="26" t="s">
        <v>3</v>
      </c>
      <c r="C10" s="33">
        <v>5.9787999999999997</v>
      </c>
      <c r="D10" s="31">
        <v>28651.8</v>
      </c>
      <c r="E10" s="26">
        <v>12</v>
      </c>
      <c r="F10" s="27">
        <v>2055637.4999999998</v>
      </c>
      <c r="G10" s="33">
        <v>5.9785000000000004</v>
      </c>
      <c r="H10" s="31">
        <v>22922.699999999997</v>
      </c>
      <c r="I10" s="26">
        <v>12</v>
      </c>
      <c r="J10" s="27">
        <v>1644512.4</v>
      </c>
      <c r="K10" s="33">
        <v>5.9775999999999998</v>
      </c>
      <c r="L10" s="31">
        <v>17194.5</v>
      </c>
      <c r="M10" s="26">
        <v>12</v>
      </c>
      <c r="N10" s="27">
        <v>1233387.3</v>
      </c>
      <c r="O10" s="33">
        <v>7.7896000000000001</v>
      </c>
      <c r="P10" s="31">
        <v>9760.2999999999993</v>
      </c>
      <c r="Q10" s="26">
        <v>12</v>
      </c>
      <c r="R10" s="27">
        <v>912346.2</v>
      </c>
      <c r="S10" s="33">
        <v>7.7979000000000003</v>
      </c>
      <c r="T10" s="31">
        <v>12999.800000000001</v>
      </c>
      <c r="U10" s="26">
        <v>12</v>
      </c>
      <c r="V10" s="27">
        <v>1216457.6000000001</v>
      </c>
      <c r="W10" s="33">
        <v>7.1847000000000003</v>
      </c>
      <c r="X10" s="31">
        <v>17636.7</v>
      </c>
      <c r="Y10" s="26">
        <v>12</v>
      </c>
      <c r="Z10" s="27">
        <v>1520569</v>
      </c>
      <c r="AA10" s="33">
        <v>7.7998000000000003</v>
      </c>
      <c r="AB10" s="31">
        <v>9747.6</v>
      </c>
      <c r="AC10" s="26">
        <v>12</v>
      </c>
      <c r="AD10" s="27">
        <v>912346.2</v>
      </c>
      <c r="AE10" s="33">
        <v>6.0579000000000001</v>
      </c>
      <c r="AF10" s="31">
        <v>11311.1</v>
      </c>
      <c r="AG10" s="26">
        <v>12</v>
      </c>
      <c r="AH10" s="27">
        <v>822262.2</v>
      </c>
      <c r="AI10" s="33">
        <v>6.8648999999999996</v>
      </c>
      <c r="AJ10" s="31">
        <v>7383.4</v>
      </c>
      <c r="AK10" s="26">
        <v>12</v>
      </c>
      <c r="AL10" s="27">
        <v>608234.80000000005</v>
      </c>
      <c r="AM10" s="33">
        <v>7.8506999999999998</v>
      </c>
      <c r="AN10" s="31">
        <v>6456.3</v>
      </c>
      <c r="AO10" s="26">
        <v>12</v>
      </c>
      <c r="AP10" s="27">
        <v>608234.80000000005</v>
      </c>
      <c r="AQ10" s="33">
        <v>6.4429999999999996</v>
      </c>
      <c r="AR10" s="31">
        <v>15733.6</v>
      </c>
      <c r="AS10" s="26">
        <v>12</v>
      </c>
      <c r="AT10" s="27">
        <v>1216457.6000000001</v>
      </c>
      <c r="AU10" s="33">
        <v>8.6088000000000005</v>
      </c>
      <c r="AV10" s="31">
        <v>5887.7000000000007</v>
      </c>
      <c r="AW10" s="26">
        <v>12</v>
      </c>
      <c r="AX10" s="27">
        <v>608234.80000000005</v>
      </c>
      <c r="AY10" s="33">
        <v>8.6690000000000005</v>
      </c>
      <c r="AZ10" s="31">
        <v>11693.5</v>
      </c>
      <c r="BA10" s="26">
        <v>12</v>
      </c>
      <c r="BB10" s="27">
        <v>1216457.6000000001</v>
      </c>
      <c r="BC10" s="33">
        <v>8.6123999999999992</v>
      </c>
      <c r="BD10" s="31">
        <v>8827.7999999999993</v>
      </c>
      <c r="BE10" s="26">
        <v>12</v>
      </c>
      <c r="BF10" s="27">
        <v>912346.2</v>
      </c>
      <c r="BG10" s="33">
        <v>8.6181999999999999</v>
      </c>
      <c r="BH10" s="31">
        <v>14703.099999999999</v>
      </c>
      <c r="BI10" s="26">
        <v>12</v>
      </c>
      <c r="BJ10" s="27">
        <v>1520569</v>
      </c>
      <c r="BK10" s="33">
        <v>6.1069000000000004</v>
      </c>
      <c r="BL10" s="31">
        <v>16599.5</v>
      </c>
      <c r="BM10" s="26">
        <v>12</v>
      </c>
      <c r="BN10" s="27">
        <v>1216457.6000000001</v>
      </c>
      <c r="BO10" s="33">
        <v>8.5711999999999993</v>
      </c>
      <c r="BP10" s="31">
        <v>14783.7</v>
      </c>
      <c r="BQ10" s="26">
        <v>12</v>
      </c>
      <c r="BR10" s="27">
        <v>1520569</v>
      </c>
      <c r="BS10" s="33">
        <v>6.7283999999999997</v>
      </c>
      <c r="BT10" s="31">
        <v>7533.2</v>
      </c>
      <c r="BU10" s="26">
        <v>12</v>
      </c>
      <c r="BV10" s="27">
        <v>608234.80000000005</v>
      </c>
      <c r="BW10" s="33">
        <v>7.1988000000000003</v>
      </c>
      <c r="BX10" s="31">
        <v>14081.7</v>
      </c>
      <c r="BY10" s="26">
        <v>12</v>
      </c>
      <c r="BZ10" s="27">
        <v>1216457.6000000001</v>
      </c>
      <c r="CA10" s="33">
        <v>5.9656000000000002</v>
      </c>
      <c r="CB10" s="31">
        <v>17229.199999999997</v>
      </c>
      <c r="CC10" s="26">
        <v>12</v>
      </c>
      <c r="CD10" s="27">
        <v>1233387.3</v>
      </c>
      <c r="CE10" s="33">
        <v>6.8837000000000002</v>
      </c>
      <c r="CF10" s="31">
        <v>18407.8</v>
      </c>
      <c r="CG10" s="26">
        <v>12</v>
      </c>
      <c r="CH10" s="27">
        <v>1520569</v>
      </c>
      <c r="CI10" s="33">
        <v>6.6965000000000003</v>
      </c>
      <c r="CJ10" s="31">
        <v>18922.3</v>
      </c>
      <c r="CK10" s="26">
        <v>12</v>
      </c>
      <c r="CL10" s="27">
        <v>1520569</v>
      </c>
      <c r="CM10" s="33">
        <v>6.1338999999999997</v>
      </c>
      <c r="CN10" s="31">
        <v>16526.3</v>
      </c>
      <c r="CO10" s="26">
        <v>12</v>
      </c>
      <c r="CP10" s="27">
        <v>1216457.6000000001</v>
      </c>
      <c r="CQ10" s="33">
        <v>7.8144999999999998</v>
      </c>
      <c r="CR10" s="31">
        <v>9729.1999999999989</v>
      </c>
      <c r="CS10" s="26">
        <v>12</v>
      </c>
      <c r="CT10" s="27">
        <v>912346.2</v>
      </c>
      <c r="CU10" s="33">
        <v>6.8064999999999998</v>
      </c>
      <c r="CV10" s="31">
        <v>11170</v>
      </c>
      <c r="CW10" s="26">
        <v>12</v>
      </c>
      <c r="CX10" s="27">
        <v>912346.2</v>
      </c>
      <c r="CY10" s="33">
        <v>6.2797000000000001</v>
      </c>
      <c r="CZ10" s="31">
        <v>12107.1</v>
      </c>
      <c r="DA10" s="26">
        <v>12</v>
      </c>
      <c r="DB10" s="27">
        <v>912346.2</v>
      </c>
      <c r="DC10" s="33">
        <v>6.1189999999999998</v>
      </c>
      <c r="DD10" s="31">
        <v>16566.7</v>
      </c>
      <c r="DE10" s="26">
        <v>12</v>
      </c>
      <c r="DF10" s="27">
        <v>1216457.6000000001</v>
      </c>
      <c r="DG10" s="33">
        <v>5.9173999999999998</v>
      </c>
      <c r="DH10" s="31">
        <v>16916.2</v>
      </c>
      <c r="DI10" s="26">
        <v>12</v>
      </c>
      <c r="DJ10" s="27">
        <v>1201190.94</v>
      </c>
      <c r="DK10" s="33">
        <v>4.4943999999999997</v>
      </c>
      <c r="DL10" s="31">
        <v>16916.2</v>
      </c>
      <c r="DM10" s="26">
        <v>12</v>
      </c>
      <c r="DN10" s="27">
        <v>912346.22</v>
      </c>
      <c r="DO10" s="33">
        <v>8.1743000000000006</v>
      </c>
      <c r="DP10" s="31">
        <v>6200.7</v>
      </c>
      <c r="DQ10" s="26">
        <v>12</v>
      </c>
      <c r="DR10" s="27">
        <v>608234.80000000005</v>
      </c>
      <c r="DS10" s="30"/>
      <c r="DT10" s="30"/>
      <c r="DU10" s="30"/>
      <c r="DV10" s="30"/>
    </row>
    <row r="11" spans="1:126" x14ac:dyDescent="0.25">
      <c r="A11" s="29" t="s">
        <v>7</v>
      </c>
      <c r="B11" s="26" t="s">
        <v>3</v>
      </c>
      <c r="C11" s="33">
        <v>0</v>
      </c>
      <c r="D11" s="31">
        <v>28651.8</v>
      </c>
      <c r="E11" s="26">
        <v>12</v>
      </c>
      <c r="F11" s="27"/>
      <c r="G11" s="33">
        <v>1.3051999999999999</v>
      </c>
      <c r="H11" s="31">
        <v>22922.699999999997</v>
      </c>
      <c r="I11" s="26">
        <v>12</v>
      </c>
      <c r="J11" s="28">
        <v>359035.01939311082</v>
      </c>
      <c r="K11" s="33">
        <v>0</v>
      </c>
      <c r="L11" s="31">
        <v>17194.5</v>
      </c>
      <c r="M11" s="26">
        <v>12</v>
      </c>
      <c r="N11" s="27"/>
      <c r="O11" s="33">
        <v>0</v>
      </c>
      <c r="P11" s="31">
        <v>9760.2999999999993</v>
      </c>
      <c r="Q11" s="26">
        <v>12</v>
      </c>
      <c r="R11" s="27"/>
      <c r="S11" s="33">
        <v>0</v>
      </c>
      <c r="T11" s="31">
        <v>12999.800000000001</v>
      </c>
      <c r="U11" s="26">
        <v>12</v>
      </c>
      <c r="V11" s="27"/>
      <c r="W11" s="33">
        <v>0</v>
      </c>
      <c r="X11" s="31">
        <v>17636.7</v>
      </c>
      <c r="Y11" s="26">
        <v>12</v>
      </c>
      <c r="Z11" s="27"/>
      <c r="AA11" s="33">
        <v>0</v>
      </c>
      <c r="AB11" s="31">
        <v>9747.6</v>
      </c>
      <c r="AC11" s="26">
        <v>12</v>
      </c>
      <c r="AD11" s="27"/>
      <c r="AE11" s="33">
        <v>0</v>
      </c>
      <c r="AF11" s="31">
        <v>11311.1</v>
      </c>
      <c r="AG11" s="26">
        <v>12</v>
      </c>
      <c r="AH11" s="27"/>
      <c r="AI11" s="33">
        <v>0</v>
      </c>
      <c r="AJ11" s="31">
        <v>7383.4</v>
      </c>
      <c r="AK11" s="26">
        <v>12</v>
      </c>
      <c r="AL11" s="28"/>
      <c r="AM11" s="33">
        <v>1.6833</v>
      </c>
      <c r="AN11" s="31">
        <v>6456.3</v>
      </c>
      <c r="AO11" s="26">
        <v>12</v>
      </c>
      <c r="AP11" s="28">
        <v>130412.88425802115</v>
      </c>
      <c r="AQ11" s="33">
        <v>0</v>
      </c>
      <c r="AR11" s="31">
        <v>15733.6</v>
      </c>
      <c r="AS11" s="26">
        <v>12</v>
      </c>
      <c r="AT11" s="27"/>
      <c r="AU11" s="33">
        <v>0</v>
      </c>
      <c r="AV11" s="31">
        <v>5887.7000000000007</v>
      </c>
      <c r="AW11" s="26">
        <v>12</v>
      </c>
      <c r="AX11" s="27"/>
      <c r="AY11" s="33">
        <v>0</v>
      </c>
      <c r="AZ11" s="31">
        <v>11693.5</v>
      </c>
      <c r="BA11" s="26">
        <v>12</v>
      </c>
      <c r="BB11" s="27"/>
      <c r="BC11" s="33">
        <v>0</v>
      </c>
      <c r="BD11" s="31">
        <v>8827.7999999999993</v>
      </c>
      <c r="BE11" s="26">
        <v>12</v>
      </c>
      <c r="BF11" s="27"/>
      <c r="BG11" s="33">
        <v>0</v>
      </c>
      <c r="BH11" s="31">
        <v>14703.099999999999</v>
      </c>
      <c r="BI11" s="26">
        <v>12</v>
      </c>
      <c r="BJ11" s="27"/>
      <c r="BK11" s="33">
        <v>0</v>
      </c>
      <c r="BL11" s="31">
        <v>16599.5</v>
      </c>
      <c r="BM11" s="26">
        <v>12</v>
      </c>
      <c r="BN11" s="27"/>
      <c r="BO11" s="33">
        <v>0</v>
      </c>
      <c r="BP11" s="31">
        <v>14783.7</v>
      </c>
      <c r="BQ11" s="26">
        <v>12</v>
      </c>
      <c r="BR11" s="27"/>
      <c r="BS11" s="33">
        <v>0</v>
      </c>
      <c r="BT11" s="31">
        <v>7533.2</v>
      </c>
      <c r="BU11" s="26">
        <v>12</v>
      </c>
      <c r="BV11" s="27"/>
      <c r="BW11" s="33">
        <v>0</v>
      </c>
      <c r="BX11" s="31">
        <v>14081.7</v>
      </c>
      <c r="BY11" s="26">
        <v>12</v>
      </c>
      <c r="BZ11" s="27"/>
      <c r="CA11" s="33">
        <v>1.3161</v>
      </c>
      <c r="CB11" s="31">
        <v>17229.199999999997</v>
      </c>
      <c r="CC11" s="26">
        <v>12</v>
      </c>
      <c r="CD11" s="28">
        <v>272102.94793902047</v>
      </c>
      <c r="CE11" s="33">
        <v>0</v>
      </c>
      <c r="CF11" s="31">
        <v>18407.8</v>
      </c>
      <c r="CG11" s="26">
        <v>12</v>
      </c>
      <c r="CH11" s="27"/>
      <c r="CI11" s="33">
        <v>0</v>
      </c>
      <c r="CJ11" s="31">
        <v>18922.3</v>
      </c>
      <c r="CK11" s="26">
        <v>12</v>
      </c>
      <c r="CL11" s="27"/>
      <c r="CM11" s="33">
        <v>0.52890000000000004</v>
      </c>
      <c r="CN11" s="31">
        <v>16526.3</v>
      </c>
      <c r="CO11" s="26">
        <v>12</v>
      </c>
      <c r="CP11" s="28">
        <v>104890.97059203179</v>
      </c>
      <c r="CQ11" s="33">
        <v>0</v>
      </c>
      <c r="CR11" s="31">
        <v>9729.1999999999989</v>
      </c>
      <c r="CS11" s="26">
        <v>12</v>
      </c>
      <c r="CT11" s="27"/>
      <c r="CU11" s="33">
        <v>0</v>
      </c>
      <c r="CV11" s="31">
        <v>11170</v>
      </c>
      <c r="CW11" s="26">
        <v>12</v>
      </c>
      <c r="CX11" s="27"/>
      <c r="CY11" s="33">
        <v>0</v>
      </c>
      <c r="CZ11" s="31">
        <v>12107.1</v>
      </c>
      <c r="DA11" s="26">
        <v>12</v>
      </c>
      <c r="DB11" s="27"/>
      <c r="DC11" s="33">
        <v>0</v>
      </c>
      <c r="DD11" s="31">
        <v>16566.7</v>
      </c>
      <c r="DE11" s="26">
        <v>12</v>
      </c>
      <c r="DF11" s="27"/>
      <c r="DG11" s="33">
        <v>0</v>
      </c>
      <c r="DH11" s="31">
        <v>16916.2</v>
      </c>
      <c r="DI11" s="26">
        <v>12</v>
      </c>
      <c r="DJ11" s="27"/>
      <c r="DK11" s="33">
        <v>0</v>
      </c>
      <c r="DL11" s="31">
        <v>16916.2</v>
      </c>
      <c r="DM11" s="26">
        <v>12</v>
      </c>
      <c r="DN11" s="27"/>
      <c r="DO11" s="33">
        <v>0</v>
      </c>
      <c r="DP11" s="31">
        <v>6200.7</v>
      </c>
      <c r="DQ11" s="26">
        <v>12</v>
      </c>
      <c r="DR11" s="27"/>
      <c r="DS11" s="30"/>
      <c r="DT11" s="30"/>
      <c r="DU11" s="30"/>
      <c r="DV11" s="30"/>
    </row>
    <row r="12" spans="1:126" x14ac:dyDescent="0.25">
      <c r="A12" s="25" t="s">
        <v>8</v>
      </c>
      <c r="B12" s="26" t="s">
        <v>3</v>
      </c>
      <c r="C12" s="33">
        <v>2.8391999999999999</v>
      </c>
      <c r="D12" s="31">
        <v>28651.8</v>
      </c>
      <c r="E12" s="26">
        <v>12</v>
      </c>
      <c r="F12" s="27">
        <v>976168</v>
      </c>
      <c r="G12" s="33">
        <v>2.8376999999999999</v>
      </c>
      <c r="H12" s="31">
        <v>22922.699999999997</v>
      </c>
      <c r="I12" s="26">
        <v>12</v>
      </c>
      <c r="J12" s="27">
        <v>780572</v>
      </c>
      <c r="K12" s="33">
        <v>2.8397000000000001</v>
      </c>
      <c r="L12" s="31">
        <v>17194.5</v>
      </c>
      <c r="M12" s="26">
        <v>12</v>
      </c>
      <c r="N12" s="27">
        <v>585924</v>
      </c>
      <c r="O12" s="33">
        <v>3.2454000000000001</v>
      </c>
      <c r="P12" s="31">
        <v>9760.2999999999993</v>
      </c>
      <c r="Q12" s="26">
        <v>12</v>
      </c>
      <c r="R12" s="27">
        <v>380116</v>
      </c>
      <c r="S12" s="33">
        <v>3.246</v>
      </c>
      <c r="T12" s="31">
        <v>12999.800000000001</v>
      </c>
      <c r="U12" s="26">
        <v>12</v>
      </c>
      <c r="V12" s="27">
        <v>506368</v>
      </c>
      <c r="W12" s="33">
        <v>3.0554999999999999</v>
      </c>
      <c r="X12" s="31">
        <v>17636.7</v>
      </c>
      <c r="Y12" s="26">
        <v>12</v>
      </c>
      <c r="Z12" s="27">
        <v>646660</v>
      </c>
      <c r="AA12" s="33">
        <v>3.2486000000000002</v>
      </c>
      <c r="AB12" s="31">
        <v>9747.6</v>
      </c>
      <c r="AC12" s="26">
        <v>12</v>
      </c>
      <c r="AD12" s="27">
        <v>379988</v>
      </c>
      <c r="AE12" s="33">
        <v>2.8650000000000002</v>
      </c>
      <c r="AF12" s="31">
        <v>11311.1</v>
      </c>
      <c r="AG12" s="26">
        <v>12</v>
      </c>
      <c r="AH12" s="27">
        <v>388872</v>
      </c>
      <c r="AI12" s="33">
        <v>2.9563999999999999</v>
      </c>
      <c r="AJ12" s="31">
        <v>7383.4</v>
      </c>
      <c r="AK12" s="26">
        <v>12</v>
      </c>
      <c r="AL12" s="27">
        <v>261940</v>
      </c>
      <c r="AM12" s="33">
        <v>3.2688999999999999</v>
      </c>
      <c r="AN12" s="31">
        <v>6456.3</v>
      </c>
      <c r="AO12" s="26">
        <v>12</v>
      </c>
      <c r="AP12" s="27">
        <v>253260</v>
      </c>
      <c r="AQ12" s="33">
        <v>2.8174999999999999</v>
      </c>
      <c r="AR12" s="31">
        <v>15733.6</v>
      </c>
      <c r="AS12" s="26">
        <v>12</v>
      </c>
      <c r="AT12" s="27">
        <v>531960</v>
      </c>
      <c r="AU12" s="33">
        <v>3.5091000000000001</v>
      </c>
      <c r="AV12" s="31">
        <v>5887.7000000000007</v>
      </c>
      <c r="AW12" s="26">
        <v>12</v>
      </c>
      <c r="AX12" s="27">
        <v>247924</v>
      </c>
      <c r="AY12" s="33">
        <v>3.5213999999999999</v>
      </c>
      <c r="AZ12" s="31">
        <v>11693.5</v>
      </c>
      <c r="BA12" s="26">
        <v>12</v>
      </c>
      <c r="BB12" s="27">
        <v>494132</v>
      </c>
      <c r="BC12" s="33">
        <v>3.5057999999999998</v>
      </c>
      <c r="BD12" s="31">
        <v>8827.7999999999993</v>
      </c>
      <c r="BE12" s="26">
        <v>12</v>
      </c>
      <c r="BF12" s="27">
        <v>371380</v>
      </c>
      <c r="BG12" s="33">
        <v>3.5093999999999999</v>
      </c>
      <c r="BH12" s="31">
        <v>14703.099999999999</v>
      </c>
      <c r="BI12" s="26">
        <v>12</v>
      </c>
      <c r="BJ12" s="27">
        <v>619192</v>
      </c>
      <c r="BK12" s="33">
        <v>2.9135</v>
      </c>
      <c r="BL12" s="31">
        <v>16599.5</v>
      </c>
      <c r="BM12" s="26">
        <v>12</v>
      </c>
      <c r="BN12" s="27">
        <v>580352</v>
      </c>
      <c r="BO12" s="33">
        <v>3.4944999999999999</v>
      </c>
      <c r="BP12" s="31">
        <v>14783.7</v>
      </c>
      <c r="BQ12" s="26">
        <v>12</v>
      </c>
      <c r="BR12" s="27">
        <v>619948</v>
      </c>
      <c r="BS12" s="33">
        <v>2.9131</v>
      </c>
      <c r="BT12" s="31">
        <v>7533.2</v>
      </c>
      <c r="BU12" s="26">
        <v>12</v>
      </c>
      <c r="BV12" s="27">
        <v>263340</v>
      </c>
      <c r="BW12" s="33">
        <v>3.0565000000000002</v>
      </c>
      <c r="BX12" s="31">
        <v>14081.7</v>
      </c>
      <c r="BY12" s="26">
        <v>12</v>
      </c>
      <c r="BZ12" s="27">
        <v>516492</v>
      </c>
      <c r="CA12" s="33">
        <v>2.8355999999999999</v>
      </c>
      <c r="CB12" s="31">
        <v>17229.199999999997</v>
      </c>
      <c r="CC12" s="26">
        <v>12</v>
      </c>
      <c r="CD12" s="27">
        <v>586260</v>
      </c>
      <c r="CE12" s="33">
        <v>2.9601999999999999</v>
      </c>
      <c r="CF12" s="31">
        <v>18407.8</v>
      </c>
      <c r="CG12" s="26">
        <v>12</v>
      </c>
      <c r="CH12" s="27">
        <v>653884</v>
      </c>
      <c r="CI12" s="33">
        <v>2.9009</v>
      </c>
      <c r="CJ12" s="31">
        <v>18922.3</v>
      </c>
      <c r="CK12" s="26">
        <v>12</v>
      </c>
      <c r="CL12" s="27">
        <v>658700</v>
      </c>
      <c r="CM12" s="33">
        <v>2.923</v>
      </c>
      <c r="CN12" s="31">
        <v>16526.3</v>
      </c>
      <c r="CO12" s="26">
        <v>12</v>
      </c>
      <c r="CP12" s="27">
        <v>579680</v>
      </c>
      <c r="CQ12" s="33">
        <v>3.2532999999999999</v>
      </c>
      <c r="CR12" s="31">
        <v>9729.1999999999989</v>
      </c>
      <c r="CS12" s="26">
        <v>12</v>
      </c>
      <c r="CT12" s="27">
        <v>379820</v>
      </c>
      <c r="CU12" s="33">
        <v>2.9342999999999999</v>
      </c>
      <c r="CV12" s="31">
        <v>11170</v>
      </c>
      <c r="CW12" s="26">
        <v>12</v>
      </c>
      <c r="CX12" s="27">
        <v>393316</v>
      </c>
      <c r="CY12" s="33">
        <v>2.7675999999999998</v>
      </c>
      <c r="CZ12" s="31">
        <v>12107.1</v>
      </c>
      <c r="DA12" s="26">
        <v>12</v>
      </c>
      <c r="DB12" s="27">
        <v>402096</v>
      </c>
      <c r="DC12" s="33">
        <v>2.9178000000000002</v>
      </c>
      <c r="DD12" s="31">
        <v>16566.7</v>
      </c>
      <c r="DE12" s="26">
        <v>12</v>
      </c>
      <c r="DF12" s="27">
        <v>580056</v>
      </c>
      <c r="DG12" s="33">
        <v>2.2025000000000001</v>
      </c>
      <c r="DH12" s="31">
        <v>16916.2</v>
      </c>
      <c r="DI12" s="26">
        <v>12</v>
      </c>
      <c r="DJ12" s="27">
        <v>447104</v>
      </c>
      <c r="DK12" s="33">
        <v>3.0503999999999998</v>
      </c>
      <c r="DL12" s="31">
        <v>16916.2</v>
      </c>
      <c r="DM12" s="26">
        <v>12</v>
      </c>
      <c r="DN12" s="27">
        <v>619215.91999999993</v>
      </c>
      <c r="DO12" s="33">
        <v>3.3714</v>
      </c>
      <c r="DP12" s="31">
        <v>6200.7</v>
      </c>
      <c r="DQ12" s="26">
        <v>12</v>
      </c>
      <c r="DR12" s="27">
        <v>250864</v>
      </c>
      <c r="DS12" s="30"/>
      <c r="DT12" s="30"/>
      <c r="DU12" s="30"/>
      <c r="DV12" s="30"/>
    </row>
    <row r="13" spans="1:126" x14ac:dyDescent="0.25">
      <c r="A13" s="25" t="s">
        <v>10</v>
      </c>
      <c r="B13" s="26" t="s">
        <v>3</v>
      </c>
      <c r="C13" s="33">
        <v>2.0337999999999998</v>
      </c>
      <c r="D13" s="31">
        <v>28651.8</v>
      </c>
      <c r="E13" s="26">
        <v>12</v>
      </c>
      <c r="F13" s="27">
        <v>699250.75857191905</v>
      </c>
      <c r="G13" s="33">
        <v>2.08</v>
      </c>
      <c r="H13" s="31">
        <v>22922.699999999997</v>
      </c>
      <c r="I13" s="26">
        <v>12</v>
      </c>
      <c r="J13" s="27">
        <v>572140.07757244317</v>
      </c>
      <c r="K13" s="33">
        <v>2.1337000000000002</v>
      </c>
      <c r="L13" s="31">
        <v>17194.5</v>
      </c>
      <c r="M13" s="26">
        <v>12</v>
      </c>
      <c r="N13" s="27">
        <v>440249.17622647318</v>
      </c>
      <c r="O13" s="33">
        <v>2.3570000000000002</v>
      </c>
      <c r="P13" s="31">
        <v>9760.2999999999993</v>
      </c>
      <c r="Q13" s="26">
        <v>12</v>
      </c>
      <c r="R13" s="27">
        <v>276064.84279080201</v>
      </c>
      <c r="S13" s="33">
        <v>2.2402000000000002</v>
      </c>
      <c r="T13" s="31">
        <v>12999.800000000001</v>
      </c>
      <c r="U13" s="26">
        <v>12</v>
      </c>
      <c r="V13" s="27">
        <v>349460.60671494406</v>
      </c>
      <c r="W13" s="33">
        <v>2.1440000000000001</v>
      </c>
      <c r="X13" s="31">
        <v>17636.7</v>
      </c>
      <c r="Y13" s="26">
        <v>12</v>
      </c>
      <c r="Z13" s="27">
        <v>453767.57931560895</v>
      </c>
      <c r="AA13" s="33">
        <v>2.6758000000000002</v>
      </c>
      <c r="AB13" s="31">
        <v>9747.6</v>
      </c>
      <c r="AC13" s="26">
        <v>12</v>
      </c>
      <c r="AD13" s="27">
        <v>312985.72990244377</v>
      </c>
      <c r="AE13" s="33">
        <v>2.7151999999999998</v>
      </c>
      <c r="AF13" s="31">
        <v>11311.1</v>
      </c>
      <c r="AG13" s="26">
        <v>12</v>
      </c>
      <c r="AH13" s="27">
        <v>368547.3835204083</v>
      </c>
      <c r="AI13" s="33">
        <v>2.4664000000000001</v>
      </c>
      <c r="AJ13" s="31">
        <v>7383.4</v>
      </c>
      <c r="AK13" s="26">
        <v>12</v>
      </c>
      <c r="AL13" s="27">
        <v>218526.77788223804</v>
      </c>
      <c r="AM13" s="33">
        <v>2.5510999999999999</v>
      </c>
      <c r="AN13" s="31">
        <v>6456.3</v>
      </c>
      <c r="AO13" s="26">
        <v>12</v>
      </c>
      <c r="AP13" s="27">
        <v>197651.5370320846</v>
      </c>
      <c r="AQ13" s="33">
        <v>2.1145999999999998</v>
      </c>
      <c r="AR13" s="31">
        <v>15733.6</v>
      </c>
      <c r="AS13" s="26">
        <v>12</v>
      </c>
      <c r="AT13" s="27">
        <v>399242.40310815885</v>
      </c>
      <c r="AU13" s="33">
        <v>2.5823999999999998</v>
      </c>
      <c r="AV13" s="31">
        <v>5887.7000000000007</v>
      </c>
      <c r="AW13" s="26">
        <v>12</v>
      </c>
      <c r="AX13" s="27">
        <v>182455.19149503656</v>
      </c>
      <c r="AY13" s="33">
        <v>2.2252999999999998</v>
      </c>
      <c r="AZ13" s="31">
        <v>11693.5</v>
      </c>
      <c r="BA13" s="26">
        <v>12</v>
      </c>
      <c r="BB13" s="27">
        <v>312251.53852105403</v>
      </c>
      <c r="BC13" s="33">
        <v>2.3492999999999999</v>
      </c>
      <c r="BD13" s="31">
        <v>8827.7999999999993</v>
      </c>
      <c r="BE13" s="26">
        <v>12</v>
      </c>
      <c r="BF13" s="27">
        <v>248870.92401961435</v>
      </c>
      <c r="BG13" s="33">
        <v>2.1627999999999998</v>
      </c>
      <c r="BH13" s="31">
        <v>14703.099999999999</v>
      </c>
      <c r="BI13" s="26">
        <v>12</v>
      </c>
      <c r="BJ13" s="27">
        <v>381594.69984412787</v>
      </c>
      <c r="BK13" s="33">
        <v>2.1299000000000001</v>
      </c>
      <c r="BL13" s="31">
        <v>16599.5</v>
      </c>
      <c r="BM13" s="26">
        <v>12</v>
      </c>
      <c r="BN13" s="27">
        <v>424272.62751992443</v>
      </c>
      <c r="BO13" s="33">
        <v>2.1677</v>
      </c>
      <c r="BP13" s="31">
        <v>14783.7</v>
      </c>
      <c r="BQ13" s="26">
        <v>12</v>
      </c>
      <c r="BR13" s="27">
        <v>384566.07770252757</v>
      </c>
      <c r="BS13" s="33">
        <v>2.4636999999999998</v>
      </c>
      <c r="BT13" s="31">
        <v>7533.2</v>
      </c>
      <c r="BU13" s="26">
        <v>12</v>
      </c>
      <c r="BV13" s="27">
        <v>222718.99132129853</v>
      </c>
      <c r="BW13" s="33">
        <v>2.2134999999999998</v>
      </c>
      <c r="BX13" s="31">
        <v>14081.7</v>
      </c>
      <c r="BY13" s="26">
        <v>12</v>
      </c>
      <c r="BZ13" s="27">
        <v>374037.94796807854</v>
      </c>
      <c r="CA13" s="33">
        <v>2.1301999999999999</v>
      </c>
      <c r="CB13" s="31">
        <v>17229.199999999997</v>
      </c>
      <c r="CC13" s="26">
        <v>12</v>
      </c>
      <c r="CD13" s="27">
        <v>440411.79175608186</v>
      </c>
      <c r="CE13" s="33">
        <v>2.1286999999999998</v>
      </c>
      <c r="CF13" s="31">
        <v>18407.8</v>
      </c>
      <c r="CG13" s="26">
        <v>12</v>
      </c>
      <c r="CH13" s="27">
        <v>470214.34689144039</v>
      </c>
      <c r="CI13" s="33">
        <v>2.1158000000000001</v>
      </c>
      <c r="CJ13" s="31">
        <v>18922.3</v>
      </c>
      <c r="CK13" s="26">
        <v>12</v>
      </c>
      <c r="CL13" s="27">
        <v>480421.71547886776</v>
      </c>
      <c r="CM13" s="33">
        <v>2.1156000000000001</v>
      </c>
      <c r="CN13" s="31">
        <v>16526.3</v>
      </c>
      <c r="CO13" s="26">
        <v>12</v>
      </c>
      <c r="CP13" s="27">
        <v>419563.88236812718</v>
      </c>
      <c r="CQ13" s="33">
        <v>2.3193000000000001</v>
      </c>
      <c r="CR13" s="31">
        <v>9729.1999999999989</v>
      </c>
      <c r="CS13" s="26">
        <v>12</v>
      </c>
      <c r="CT13" s="27">
        <v>270781.34587521601</v>
      </c>
      <c r="CU13" s="33">
        <v>2.2534000000000001</v>
      </c>
      <c r="CV13" s="31">
        <v>11170</v>
      </c>
      <c r="CW13" s="26">
        <v>12</v>
      </c>
      <c r="CX13" s="27">
        <v>302046.37339856959</v>
      </c>
      <c r="CY13" s="33">
        <v>2.2063000000000001</v>
      </c>
      <c r="CZ13" s="31">
        <v>12107.1</v>
      </c>
      <c r="DA13" s="26">
        <v>12</v>
      </c>
      <c r="DB13" s="27">
        <v>320541.38817656419</v>
      </c>
      <c r="DC13" s="33">
        <v>2.1093999999999999</v>
      </c>
      <c r="DD13" s="31">
        <v>16566.7</v>
      </c>
      <c r="DE13" s="26">
        <v>12</v>
      </c>
      <c r="DF13" s="27">
        <v>419351.76903660549</v>
      </c>
      <c r="DG13" s="33">
        <v>2.0996999999999999</v>
      </c>
      <c r="DH13" s="31">
        <v>16916.2</v>
      </c>
      <c r="DI13" s="26">
        <v>12</v>
      </c>
      <c r="DJ13" s="27">
        <v>426232.86781465379</v>
      </c>
      <c r="DK13" s="33">
        <v>2.4137</v>
      </c>
      <c r="DL13" s="31">
        <v>16916.2</v>
      </c>
      <c r="DM13" s="26">
        <v>12</v>
      </c>
      <c r="DN13" s="27">
        <v>489958.47585182311</v>
      </c>
      <c r="DO13" s="33">
        <v>2.5579999999999998</v>
      </c>
      <c r="DP13" s="31">
        <v>6200.7</v>
      </c>
      <c r="DQ13" s="26">
        <v>12</v>
      </c>
      <c r="DR13" s="27">
        <v>190334.11543646466</v>
      </c>
      <c r="DS13" s="30"/>
      <c r="DT13" s="30"/>
      <c r="DU13" s="30"/>
      <c r="DV13" s="30"/>
    </row>
    <row r="14" spans="1:126" x14ac:dyDescent="0.25">
      <c r="A14" s="25" t="s">
        <v>100</v>
      </c>
      <c r="B14" s="26" t="s">
        <v>3</v>
      </c>
      <c r="C14" s="33">
        <v>0</v>
      </c>
      <c r="D14" s="31">
        <v>28651.8</v>
      </c>
      <c r="E14" s="26">
        <v>12</v>
      </c>
      <c r="F14" s="27">
        <v>0</v>
      </c>
      <c r="G14" s="33">
        <v>0</v>
      </c>
      <c r="H14" s="31">
        <v>22922.699999999997</v>
      </c>
      <c r="I14" s="26">
        <v>12</v>
      </c>
      <c r="J14" s="27">
        <v>0</v>
      </c>
      <c r="K14" s="33">
        <v>16.4589</v>
      </c>
      <c r="L14" s="31">
        <v>17194.5</v>
      </c>
      <c r="M14" s="26">
        <v>12</v>
      </c>
      <c r="N14" s="27">
        <v>3396028.5759999999</v>
      </c>
      <c r="O14" s="33">
        <v>19.176100000000002</v>
      </c>
      <c r="P14" s="31">
        <v>9760.2999999999993</v>
      </c>
      <c r="Q14" s="26">
        <v>12</v>
      </c>
      <c r="R14" s="27">
        <v>2245979.27</v>
      </c>
      <c r="S14" s="33">
        <v>18.880500000000001</v>
      </c>
      <c r="T14" s="31">
        <v>12999.800000000001</v>
      </c>
      <c r="U14" s="26">
        <v>12</v>
      </c>
      <c r="V14" s="27">
        <v>2945306.36</v>
      </c>
      <c r="W14" s="33">
        <v>0</v>
      </c>
      <c r="X14" s="31">
        <v>17636.7</v>
      </c>
      <c r="Y14" s="26">
        <v>12</v>
      </c>
      <c r="Z14" s="27">
        <v>0</v>
      </c>
      <c r="AA14" s="33">
        <v>19.2011</v>
      </c>
      <c r="AB14" s="31">
        <v>9747.6</v>
      </c>
      <c r="AC14" s="26">
        <v>12</v>
      </c>
      <c r="AD14" s="27">
        <v>2245979.27</v>
      </c>
      <c r="AE14" s="33">
        <v>17.681899999999999</v>
      </c>
      <c r="AF14" s="31">
        <v>11311.1</v>
      </c>
      <c r="AG14" s="26">
        <v>12</v>
      </c>
      <c r="AH14" s="27">
        <v>2400019.3840000001</v>
      </c>
      <c r="AI14" s="33">
        <v>18.8903</v>
      </c>
      <c r="AJ14" s="31">
        <v>7383.4</v>
      </c>
      <c r="AK14" s="26">
        <v>12</v>
      </c>
      <c r="AL14" s="27">
        <v>1673693.18</v>
      </c>
      <c r="AM14" s="33">
        <v>21.473800000000001</v>
      </c>
      <c r="AN14" s="31">
        <v>6456.3</v>
      </c>
      <c r="AO14" s="26">
        <v>12</v>
      </c>
      <c r="AP14" s="27">
        <v>1663693.18</v>
      </c>
      <c r="AQ14" s="33">
        <v>0</v>
      </c>
      <c r="AR14" s="31">
        <v>15733.6</v>
      </c>
      <c r="AS14" s="26">
        <v>12</v>
      </c>
      <c r="AT14" s="27"/>
      <c r="AU14" s="33">
        <v>0</v>
      </c>
      <c r="AV14" s="31">
        <v>5887.7000000000007</v>
      </c>
      <c r="AW14" s="26">
        <v>12</v>
      </c>
      <c r="AX14" s="27"/>
      <c r="AY14" s="33">
        <v>0</v>
      </c>
      <c r="AZ14" s="31">
        <v>11693.5</v>
      </c>
      <c r="BA14" s="26">
        <v>12</v>
      </c>
      <c r="BB14" s="27"/>
      <c r="BC14" s="33">
        <v>0</v>
      </c>
      <c r="BD14" s="31">
        <v>8827.7999999999993</v>
      </c>
      <c r="BE14" s="26">
        <v>12</v>
      </c>
      <c r="BF14" s="27"/>
      <c r="BG14" s="33">
        <v>0</v>
      </c>
      <c r="BH14" s="31">
        <v>14703.099999999999</v>
      </c>
      <c r="BI14" s="26">
        <v>12</v>
      </c>
      <c r="BJ14" s="27"/>
      <c r="BK14" s="33">
        <v>0</v>
      </c>
      <c r="BL14" s="31">
        <v>16599.5</v>
      </c>
      <c r="BM14" s="26">
        <v>12</v>
      </c>
      <c r="BN14" s="27"/>
      <c r="BO14" s="33">
        <v>0</v>
      </c>
      <c r="BP14" s="31">
        <v>14783.7</v>
      </c>
      <c r="BQ14" s="26">
        <v>12</v>
      </c>
      <c r="BR14" s="27"/>
      <c r="BS14" s="33">
        <v>0</v>
      </c>
      <c r="BT14" s="31">
        <v>7533.2</v>
      </c>
      <c r="BU14" s="26">
        <v>12</v>
      </c>
      <c r="BV14" s="27"/>
      <c r="BW14" s="33">
        <v>0</v>
      </c>
      <c r="BX14" s="31">
        <v>14081.7</v>
      </c>
      <c r="BY14" s="26">
        <v>12</v>
      </c>
      <c r="BZ14" s="27"/>
      <c r="CA14" s="33">
        <v>0</v>
      </c>
      <c r="CB14" s="31">
        <v>17229.199999999997</v>
      </c>
      <c r="CC14" s="26">
        <v>12</v>
      </c>
      <c r="CD14" s="27"/>
      <c r="CE14" s="33">
        <v>0</v>
      </c>
      <c r="CF14" s="31">
        <v>18407.8</v>
      </c>
      <c r="CG14" s="26">
        <v>12</v>
      </c>
      <c r="CH14" s="27"/>
      <c r="CI14" s="33">
        <v>14.8813</v>
      </c>
      <c r="CJ14" s="31">
        <v>18922.3</v>
      </c>
      <c r="CK14" s="26">
        <v>12</v>
      </c>
      <c r="CL14" s="27">
        <v>3379060.45</v>
      </c>
      <c r="CM14" s="33">
        <v>0</v>
      </c>
      <c r="CN14" s="31">
        <v>16526.3</v>
      </c>
      <c r="CO14" s="26">
        <v>12</v>
      </c>
      <c r="CP14" s="27"/>
      <c r="CQ14" s="33">
        <v>0</v>
      </c>
      <c r="CR14" s="31">
        <v>9729.1999999999989</v>
      </c>
      <c r="CS14" s="26">
        <v>12</v>
      </c>
      <c r="CT14" s="27"/>
      <c r="CU14" s="33">
        <v>0</v>
      </c>
      <c r="CV14" s="31">
        <v>11170</v>
      </c>
      <c r="CW14" s="26">
        <v>12</v>
      </c>
      <c r="CX14" s="27"/>
      <c r="CY14" s="33">
        <v>0</v>
      </c>
      <c r="CZ14" s="31">
        <v>12107.1</v>
      </c>
      <c r="DA14" s="26">
        <v>12</v>
      </c>
      <c r="DB14" s="27"/>
      <c r="DC14" s="33">
        <v>0</v>
      </c>
      <c r="DD14" s="31">
        <v>16566.7</v>
      </c>
      <c r="DE14" s="26">
        <v>12</v>
      </c>
      <c r="DF14" s="27"/>
      <c r="DG14" s="33">
        <v>0</v>
      </c>
      <c r="DH14" s="31">
        <v>16916.2</v>
      </c>
      <c r="DI14" s="26">
        <v>12</v>
      </c>
      <c r="DJ14" s="27"/>
      <c r="DK14" s="33">
        <v>0</v>
      </c>
      <c r="DL14" s="31">
        <v>16916.2</v>
      </c>
      <c r="DM14" s="26">
        <v>12</v>
      </c>
      <c r="DN14" s="27"/>
      <c r="DO14" s="33">
        <v>0</v>
      </c>
      <c r="DP14" s="31">
        <v>6200.7</v>
      </c>
      <c r="DQ14" s="26">
        <v>12</v>
      </c>
      <c r="DR14" s="27"/>
      <c r="DS14" s="30"/>
      <c r="DT14" s="30"/>
      <c r="DU14" s="30"/>
      <c r="DV14" s="30"/>
    </row>
    <row r="15" spans="1:126" s="46" customFormat="1" x14ac:dyDescent="0.25">
      <c r="A15" s="44" t="s">
        <v>13</v>
      </c>
      <c r="B15" s="26" t="s">
        <v>3</v>
      </c>
      <c r="C15" s="33">
        <v>2.9868999999999999</v>
      </c>
      <c r="D15" s="31">
        <v>28651.8</v>
      </c>
      <c r="E15" s="26">
        <v>12</v>
      </c>
      <c r="F15" s="27">
        <v>1026944.6896429798</v>
      </c>
      <c r="G15" s="33">
        <v>2.9983</v>
      </c>
      <c r="H15" s="31">
        <v>22922.699999999997</v>
      </c>
      <c r="I15" s="26">
        <v>12</v>
      </c>
      <c r="J15" s="27">
        <v>824743.01939311076</v>
      </c>
      <c r="K15" s="33">
        <v>3.0114000000000001</v>
      </c>
      <c r="L15" s="31">
        <v>17194.5</v>
      </c>
      <c r="M15" s="26">
        <v>12</v>
      </c>
      <c r="N15" s="27">
        <v>621346.29405661835</v>
      </c>
      <c r="O15" s="33">
        <v>3.9401000000000002</v>
      </c>
      <c r="P15" s="31">
        <v>9760.2999999999993</v>
      </c>
      <c r="Q15" s="26">
        <v>12</v>
      </c>
      <c r="R15" s="27">
        <v>461476.2106977005</v>
      </c>
      <c r="S15" s="33">
        <v>3.9144000000000001</v>
      </c>
      <c r="T15" s="31">
        <v>12999.800000000001</v>
      </c>
      <c r="U15" s="26">
        <v>12</v>
      </c>
      <c r="V15" s="27">
        <v>610637.15167873597</v>
      </c>
      <c r="W15" s="33">
        <v>3.6265999999999998</v>
      </c>
      <c r="X15" s="31">
        <v>17636.7</v>
      </c>
      <c r="Y15" s="26">
        <v>12</v>
      </c>
      <c r="Z15" s="27">
        <v>767525.89482890232</v>
      </c>
      <c r="AA15" s="33">
        <v>4.0240999999999998</v>
      </c>
      <c r="AB15" s="31">
        <v>9747.6</v>
      </c>
      <c r="AC15" s="26">
        <v>12</v>
      </c>
      <c r="AD15" s="27">
        <v>470706.43247561093</v>
      </c>
      <c r="AE15" s="33">
        <v>3.1901000000000002</v>
      </c>
      <c r="AF15" s="31">
        <v>11311.1</v>
      </c>
      <c r="AG15" s="26">
        <v>12</v>
      </c>
      <c r="AH15" s="27">
        <v>432996.84588010208</v>
      </c>
      <c r="AI15" s="33">
        <v>3.5695999999999999</v>
      </c>
      <c r="AJ15" s="31">
        <v>7383.4</v>
      </c>
      <c r="AK15" s="26">
        <v>12</v>
      </c>
      <c r="AL15" s="27">
        <v>316267.69447055948</v>
      </c>
      <c r="AM15" s="33">
        <v>4.0148000000000001</v>
      </c>
      <c r="AN15" s="31">
        <v>6456.3</v>
      </c>
      <c r="AO15" s="26">
        <v>12</v>
      </c>
      <c r="AP15" s="27">
        <v>311048.88425802113</v>
      </c>
      <c r="AQ15" s="33">
        <v>3.3001999999999998</v>
      </c>
      <c r="AR15" s="31">
        <v>15733.6</v>
      </c>
      <c r="AS15" s="26">
        <v>12</v>
      </c>
      <c r="AT15" s="27">
        <v>623082.60077703977</v>
      </c>
      <c r="AU15" s="33">
        <v>4.3487999999999998</v>
      </c>
      <c r="AV15" s="31">
        <v>5887.7000000000007</v>
      </c>
      <c r="AW15" s="26">
        <v>12</v>
      </c>
      <c r="AX15" s="27">
        <v>307249.79787375912</v>
      </c>
      <c r="AY15" s="33">
        <v>4.2854000000000001</v>
      </c>
      <c r="AZ15" s="31">
        <v>11693.5</v>
      </c>
      <c r="BA15" s="26">
        <v>12</v>
      </c>
      <c r="BB15" s="27">
        <v>601334.88463026355</v>
      </c>
      <c r="BC15" s="33">
        <v>4.2920999999999996</v>
      </c>
      <c r="BD15" s="31">
        <v>8827.7999999999993</v>
      </c>
      <c r="BE15" s="26">
        <v>12</v>
      </c>
      <c r="BF15" s="27">
        <v>454677.73100490356</v>
      </c>
      <c r="BG15" s="33">
        <v>4.2478999999999996</v>
      </c>
      <c r="BH15" s="31">
        <v>14703.099999999999</v>
      </c>
      <c r="BI15" s="26">
        <v>12</v>
      </c>
      <c r="BJ15" s="27">
        <v>749482.674961032</v>
      </c>
      <c r="BK15" s="33">
        <v>3.1594000000000002</v>
      </c>
      <c r="BL15" s="31">
        <v>16599.5</v>
      </c>
      <c r="BM15" s="26">
        <v>12</v>
      </c>
      <c r="BN15" s="27">
        <v>629340.15687998116</v>
      </c>
      <c r="BO15" s="33">
        <v>4.2289000000000003</v>
      </c>
      <c r="BP15" s="31">
        <v>14783.7</v>
      </c>
      <c r="BQ15" s="26">
        <v>12</v>
      </c>
      <c r="BR15" s="27">
        <v>750225.51942563197</v>
      </c>
      <c r="BS15" s="33">
        <v>3.5102000000000002</v>
      </c>
      <c r="BT15" s="31">
        <v>7533.2</v>
      </c>
      <c r="BU15" s="26">
        <v>12</v>
      </c>
      <c r="BV15" s="27">
        <v>317315.74783032457</v>
      </c>
      <c r="BW15" s="33">
        <v>3.65</v>
      </c>
      <c r="BX15" s="31">
        <v>14081.7</v>
      </c>
      <c r="BY15" s="26">
        <v>12</v>
      </c>
      <c r="BZ15" s="27">
        <v>616781.48699201969</v>
      </c>
      <c r="CA15" s="33">
        <v>2.4308000000000001</v>
      </c>
      <c r="CB15" s="31">
        <v>17229.199999999997</v>
      </c>
      <c r="CC15" s="26">
        <v>12</v>
      </c>
      <c r="CD15" s="27">
        <v>502562.94793902047</v>
      </c>
      <c r="CE15" s="33">
        <v>3.4933000000000001</v>
      </c>
      <c r="CF15" s="31">
        <v>18407.8</v>
      </c>
      <c r="CG15" s="26">
        <v>12</v>
      </c>
      <c r="CH15" s="27">
        <v>771637.58672286023</v>
      </c>
      <c r="CI15" s="33">
        <v>3.4095</v>
      </c>
      <c r="CJ15" s="31">
        <v>18922.3</v>
      </c>
      <c r="CK15" s="26">
        <v>12</v>
      </c>
      <c r="CL15" s="27">
        <v>774189.42886971694</v>
      </c>
      <c r="CM15" s="33">
        <v>3.1675</v>
      </c>
      <c r="CN15" s="31">
        <v>16526.3</v>
      </c>
      <c r="CO15" s="26">
        <v>12</v>
      </c>
      <c r="CP15" s="27">
        <v>628162.97059203184</v>
      </c>
      <c r="CQ15" s="33">
        <v>3.9413999999999998</v>
      </c>
      <c r="CR15" s="31">
        <v>9729.1999999999989</v>
      </c>
      <c r="CS15" s="26">
        <v>12</v>
      </c>
      <c r="CT15" s="27">
        <v>460155.33646880399</v>
      </c>
      <c r="CU15" s="33">
        <v>3.4912999999999998</v>
      </c>
      <c r="CV15" s="31">
        <v>11170</v>
      </c>
      <c r="CW15" s="26">
        <v>12</v>
      </c>
      <c r="CX15" s="27">
        <v>467971.59334964235</v>
      </c>
      <c r="CY15" s="33">
        <v>3.2528999999999999</v>
      </c>
      <c r="CZ15" s="31">
        <v>12107.1</v>
      </c>
      <c r="DA15" s="26">
        <v>12</v>
      </c>
      <c r="DB15" s="27">
        <v>472595.34704414103</v>
      </c>
      <c r="DC15" s="33">
        <v>3.1595</v>
      </c>
      <c r="DD15" s="31">
        <v>16566.7</v>
      </c>
      <c r="DE15" s="26">
        <v>12</v>
      </c>
      <c r="DF15" s="27">
        <v>628109.94225915149</v>
      </c>
      <c r="DG15" s="33">
        <v>3.1027</v>
      </c>
      <c r="DH15" s="31">
        <v>16916.2</v>
      </c>
      <c r="DI15" s="26">
        <v>12</v>
      </c>
      <c r="DJ15" s="27">
        <v>629830.2169536635</v>
      </c>
      <c r="DK15" s="33">
        <v>3.1221000000000001</v>
      </c>
      <c r="DL15" s="31">
        <v>16916.2</v>
      </c>
      <c r="DM15" s="26">
        <v>12</v>
      </c>
      <c r="DN15" s="27">
        <v>633773.61896295578</v>
      </c>
      <c r="DO15" s="33">
        <v>4.1557000000000004</v>
      </c>
      <c r="DP15" s="31">
        <v>6200.7</v>
      </c>
      <c r="DQ15" s="26">
        <v>12</v>
      </c>
      <c r="DR15" s="27">
        <v>309219.52885911614</v>
      </c>
      <c r="DS15" s="45"/>
      <c r="DT15" s="45"/>
      <c r="DU15" s="45"/>
      <c r="DV15" s="45"/>
    </row>
    <row r="16" spans="1:126" x14ac:dyDescent="0.25">
      <c r="A16" s="25" t="s">
        <v>18</v>
      </c>
      <c r="B16" s="26" t="s">
        <v>3</v>
      </c>
      <c r="C16" s="33">
        <v>0.45789999999999997</v>
      </c>
      <c r="D16" s="31">
        <v>28651.8</v>
      </c>
      <c r="E16" s="26">
        <v>12</v>
      </c>
      <c r="F16" s="27">
        <v>157422.96564297978</v>
      </c>
      <c r="G16" s="33">
        <v>0.45789999999999997</v>
      </c>
      <c r="H16" s="31">
        <v>22922.699999999997</v>
      </c>
      <c r="I16" s="26">
        <v>12</v>
      </c>
      <c r="J16" s="27">
        <v>125945.29539311081</v>
      </c>
      <c r="K16" s="33">
        <v>0.45789999999999997</v>
      </c>
      <c r="L16" s="31">
        <v>17194.5</v>
      </c>
      <c r="M16" s="26">
        <v>12</v>
      </c>
      <c r="N16" s="27">
        <v>94472.570056618279</v>
      </c>
      <c r="O16" s="33">
        <v>0.45789999999999997</v>
      </c>
      <c r="P16" s="31">
        <v>9760.2999999999993</v>
      </c>
      <c r="Q16" s="26">
        <v>12</v>
      </c>
      <c r="R16" s="27">
        <v>53626.486697700508</v>
      </c>
      <c r="S16" s="33">
        <v>0.45789999999999997</v>
      </c>
      <c r="T16" s="31">
        <v>12999.800000000001</v>
      </c>
      <c r="U16" s="26">
        <v>12</v>
      </c>
      <c r="V16" s="27">
        <v>71425.427678736014</v>
      </c>
      <c r="W16" s="33">
        <v>0.45789999999999997</v>
      </c>
      <c r="X16" s="31">
        <v>17636.7</v>
      </c>
      <c r="Y16" s="26">
        <v>12</v>
      </c>
      <c r="Z16" s="27">
        <v>96902.17082890225</v>
      </c>
      <c r="AA16" s="33">
        <v>0.45789999999999997</v>
      </c>
      <c r="AB16" s="31">
        <v>9747.6</v>
      </c>
      <c r="AC16" s="26">
        <v>12</v>
      </c>
      <c r="AD16" s="27">
        <v>53556.70847561094</v>
      </c>
      <c r="AE16" s="33">
        <v>0.45789999999999997</v>
      </c>
      <c r="AF16" s="31">
        <v>11311.1</v>
      </c>
      <c r="AG16" s="26">
        <v>12</v>
      </c>
      <c r="AH16" s="27">
        <v>62147.121880102073</v>
      </c>
      <c r="AI16" s="33">
        <v>0.45789999999999997</v>
      </c>
      <c r="AJ16" s="31">
        <v>7383.4</v>
      </c>
      <c r="AK16" s="26">
        <v>12</v>
      </c>
      <c r="AL16" s="27">
        <v>40566.970470559507</v>
      </c>
      <c r="AM16" s="33">
        <v>0.45789999999999997</v>
      </c>
      <c r="AN16" s="31">
        <v>6456.3</v>
      </c>
      <c r="AO16" s="26">
        <v>12</v>
      </c>
      <c r="AP16" s="27">
        <v>35473.160258021147</v>
      </c>
      <c r="AQ16" s="33">
        <v>0.45789999999999997</v>
      </c>
      <c r="AR16" s="31">
        <v>15733.6</v>
      </c>
      <c r="AS16" s="26">
        <v>12</v>
      </c>
      <c r="AT16" s="27">
        <v>86445.876777039724</v>
      </c>
      <c r="AU16" s="33">
        <v>0.45789999999999997</v>
      </c>
      <c r="AV16" s="31">
        <v>5887.7000000000007</v>
      </c>
      <c r="AW16" s="26">
        <v>12</v>
      </c>
      <c r="AX16" s="27">
        <v>32349.073873759138</v>
      </c>
      <c r="AY16" s="33">
        <v>0.45789999999999997</v>
      </c>
      <c r="AZ16" s="31">
        <v>11693.5</v>
      </c>
      <c r="BA16" s="26">
        <v>12</v>
      </c>
      <c r="BB16" s="27">
        <v>64248.160630263505</v>
      </c>
      <c r="BC16" s="33">
        <v>0.45789999999999997</v>
      </c>
      <c r="BD16" s="31">
        <v>8827.7999999999993</v>
      </c>
      <c r="BE16" s="26">
        <v>12</v>
      </c>
      <c r="BF16" s="27">
        <v>48503.007004903593</v>
      </c>
      <c r="BG16" s="33">
        <v>0.45789999999999997</v>
      </c>
      <c r="BH16" s="31">
        <v>14703.099999999999</v>
      </c>
      <c r="BI16" s="26">
        <v>12</v>
      </c>
      <c r="BJ16" s="27">
        <v>80783.950961031951</v>
      </c>
      <c r="BK16" s="33">
        <v>0.45789999999999997</v>
      </c>
      <c r="BL16" s="31">
        <v>16599.5</v>
      </c>
      <c r="BM16" s="26">
        <v>12</v>
      </c>
      <c r="BN16" s="27">
        <v>91203.43287998109</v>
      </c>
      <c r="BO16" s="33">
        <v>0.45789999999999997</v>
      </c>
      <c r="BP16" s="31">
        <v>14783.7</v>
      </c>
      <c r="BQ16" s="26">
        <v>12</v>
      </c>
      <c r="BR16" s="27">
        <v>81226.795425631892</v>
      </c>
      <c r="BS16" s="33">
        <v>0.45789999999999997</v>
      </c>
      <c r="BT16" s="31">
        <v>7533.2</v>
      </c>
      <c r="BU16" s="26">
        <v>12</v>
      </c>
      <c r="BV16" s="27">
        <v>41390.02383032463</v>
      </c>
      <c r="BW16" s="33">
        <v>0.45789999999999997</v>
      </c>
      <c r="BX16" s="31">
        <v>14081.7</v>
      </c>
      <c r="BY16" s="26">
        <v>12</v>
      </c>
      <c r="BZ16" s="27">
        <v>77369.762992019634</v>
      </c>
      <c r="CA16" s="33">
        <v>0.45789999999999997</v>
      </c>
      <c r="CB16" s="31">
        <v>17229.199999999997</v>
      </c>
      <c r="CC16" s="26">
        <v>12</v>
      </c>
      <c r="CD16" s="27">
        <v>94663.223939020478</v>
      </c>
      <c r="CE16" s="33">
        <v>0.45789999999999997</v>
      </c>
      <c r="CF16" s="31">
        <v>18407.8</v>
      </c>
      <c r="CG16" s="26">
        <v>12</v>
      </c>
      <c r="CH16" s="27">
        <v>101138.8627228601</v>
      </c>
      <c r="CI16" s="33">
        <v>0.45789999999999997</v>
      </c>
      <c r="CJ16" s="31">
        <v>18922.3</v>
      </c>
      <c r="CK16" s="26">
        <v>12</v>
      </c>
      <c r="CL16" s="27">
        <v>103965.70486971692</v>
      </c>
      <c r="CM16" s="33">
        <v>0.45789999999999997</v>
      </c>
      <c r="CN16" s="31">
        <v>16526.3</v>
      </c>
      <c r="CO16" s="26">
        <v>12</v>
      </c>
      <c r="CP16" s="27">
        <v>90801.246592031792</v>
      </c>
      <c r="CQ16" s="33">
        <v>0.45789999999999997</v>
      </c>
      <c r="CR16" s="31">
        <v>9729.1999999999989</v>
      </c>
      <c r="CS16" s="26">
        <v>12</v>
      </c>
      <c r="CT16" s="27">
        <v>53455.612468804</v>
      </c>
      <c r="CU16" s="33">
        <v>0.45789999999999997</v>
      </c>
      <c r="CV16" s="31">
        <v>11170</v>
      </c>
      <c r="CW16" s="26">
        <v>12</v>
      </c>
      <c r="CX16" s="27">
        <v>61371.869349642395</v>
      </c>
      <c r="CY16" s="33">
        <v>0.45789999999999997</v>
      </c>
      <c r="CZ16" s="31">
        <v>12107.1</v>
      </c>
      <c r="DA16" s="26">
        <v>12</v>
      </c>
      <c r="DB16" s="27">
        <v>66520.623044141044</v>
      </c>
      <c r="DC16" s="33">
        <v>0.45789999999999997</v>
      </c>
      <c r="DD16" s="31">
        <v>16566.7</v>
      </c>
      <c r="DE16" s="26">
        <v>12</v>
      </c>
      <c r="DF16" s="27">
        <v>91023.218259151356</v>
      </c>
      <c r="DG16" s="33">
        <v>0.45789999999999997</v>
      </c>
      <c r="DH16" s="31">
        <v>16916.2</v>
      </c>
      <c r="DI16" s="26">
        <v>12</v>
      </c>
      <c r="DJ16" s="27">
        <v>92943.492953663459</v>
      </c>
      <c r="DK16" s="33">
        <v>0.53810000000000002</v>
      </c>
      <c r="DL16" s="31">
        <v>16916.2</v>
      </c>
      <c r="DM16" s="26">
        <v>12</v>
      </c>
      <c r="DN16" s="27">
        <v>109224.89496295579</v>
      </c>
      <c r="DO16" s="33">
        <v>0.45789999999999997</v>
      </c>
      <c r="DP16" s="31">
        <v>6200.7</v>
      </c>
      <c r="DQ16" s="26">
        <v>12</v>
      </c>
      <c r="DR16" s="27">
        <v>34068.804859116164</v>
      </c>
      <c r="DS16" s="30"/>
      <c r="DT16" s="30"/>
      <c r="DU16" s="30"/>
      <c r="DV16" s="30"/>
    </row>
    <row r="17" spans="1:125" x14ac:dyDescent="0.25">
      <c r="A17" s="25" t="s">
        <v>19</v>
      </c>
      <c r="B17" s="26" t="s">
        <v>3</v>
      </c>
      <c r="C17" s="33">
        <v>9.3247999999999998</v>
      </c>
      <c r="D17" s="31">
        <v>28651.8</v>
      </c>
      <c r="E17" s="26">
        <v>12</v>
      </c>
      <c r="F17" s="27">
        <v>3206076</v>
      </c>
      <c r="G17" s="33">
        <v>9.3242999999999991</v>
      </c>
      <c r="H17" s="31">
        <v>22922.699999999997</v>
      </c>
      <c r="I17" s="26">
        <v>12</v>
      </c>
      <c r="J17" s="27">
        <v>2564856</v>
      </c>
      <c r="K17" s="33">
        <v>9.3230000000000004</v>
      </c>
      <c r="L17" s="31">
        <v>17194.5</v>
      </c>
      <c r="M17" s="26">
        <v>12</v>
      </c>
      <c r="N17" s="27">
        <v>1923648</v>
      </c>
      <c r="O17" s="33">
        <v>10.949400000000001</v>
      </c>
      <c r="P17" s="31">
        <v>9760.2999999999993</v>
      </c>
      <c r="Q17" s="26">
        <v>12</v>
      </c>
      <c r="R17" s="27">
        <v>1282428</v>
      </c>
      <c r="S17" s="33">
        <v>10.9611</v>
      </c>
      <c r="T17" s="31">
        <v>12999.800000000001</v>
      </c>
      <c r="U17" s="26">
        <v>12</v>
      </c>
      <c r="V17" s="27">
        <v>1709904</v>
      </c>
      <c r="W17" s="33">
        <v>10.0991</v>
      </c>
      <c r="X17" s="31">
        <v>17636.7</v>
      </c>
      <c r="Y17" s="26">
        <v>12</v>
      </c>
      <c r="Z17" s="27">
        <v>2137380</v>
      </c>
      <c r="AA17" s="33">
        <v>10.9636</v>
      </c>
      <c r="AB17" s="31">
        <v>9747.6</v>
      </c>
      <c r="AC17" s="26">
        <v>12</v>
      </c>
      <c r="AD17" s="27">
        <v>1282428</v>
      </c>
      <c r="AE17" s="33">
        <v>9.4481999999999999</v>
      </c>
      <c r="AF17" s="31">
        <v>11311.1</v>
      </c>
      <c r="AG17" s="26">
        <v>12</v>
      </c>
      <c r="AH17" s="27">
        <v>1282428</v>
      </c>
      <c r="AI17" s="33">
        <v>12.0619</v>
      </c>
      <c r="AJ17" s="31">
        <v>7383.4</v>
      </c>
      <c r="AK17" s="26">
        <v>12</v>
      </c>
      <c r="AL17" s="27">
        <v>1068696</v>
      </c>
      <c r="AM17" s="33">
        <v>11.0351</v>
      </c>
      <c r="AN17" s="31">
        <v>6456.3</v>
      </c>
      <c r="AO17" s="26">
        <v>12</v>
      </c>
      <c r="AP17" s="27">
        <v>854952</v>
      </c>
      <c r="AQ17" s="33">
        <v>9.0564999999999998</v>
      </c>
      <c r="AR17" s="31">
        <v>15733.6</v>
      </c>
      <c r="AS17" s="26">
        <v>12</v>
      </c>
      <c r="AT17" s="27">
        <v>1709904</v>
      </c>
      <c r="AU17" s="33">
        <v>12.1008</v>
      </c>
      <c r="AV17" s="31">
        <v>5887.7000000000007</v>
      </c>
      <c r="AW17" s="26">
        <v>12</v>
      </c>
      <c r="AX17" s="27">
        <v>854952</v>
      </c>
      <c r="AY17" s="33">
        <v>12.185600000000001</v>
      </c>
      <c r="AZ17" s="31">
        <v>11693.5</v>
      </c>
      <c r="BA17" s="26">
        <v>12</v>
      </c>
      <c r="BB17" s="27">
        <v>1709904</v>
      </c>
      <c r="BC17" s="33">
        <v>12.106</v>
      </c>
      <c r="BD17" s="31">
        <v>8827.7999999999993</v>
      </c>
      <c r="BE17" s="26">
        <v>12</v>
      </c>
      <c r="BF17" s="27">
        <v>1282428</v>
      </c>
      <c r="BG17" s="33">
        <v>12.114100000000001</v>
      </c>
      <c r="BH17" s="31">
        <v>14703.099999999999</v>
      </c>
      <c r="BI17" s="26">
        <v>12</v>
      </c>
      <c r="BJ17" s="27">
        <v>2137380</v>
      </c>
      <c r="BK17" s="33">
        <v>9.6571999999999996</v>
      </c>
      <c r="BL17" s="31">
        <v>16599.5</v>
      </c>
      <c r="BM17" s="26">
        <v>12</v>
      </c>
      <c r="BN17" s="27">
        <v>1923648</v>
      </c>
      <c r="BO17" s="33">
        <v>0</v>
      </c>
      <c r="BP17" s="31">
        <v>14783.7</v>
      </c>
      <c r="BQ17" s="26">
        <v>12</v>
      </c>
      <c r="BR17" s="27">
        <v>0</v>
      </c>
      <c r="BS17" s="33">
        <v>9.4575999999999993</v>
      </c>
      <c r="BT17" s="31">
        <v>7533.2</v>
      </c>
      <c r="BU17" s="26">
        <v>12</v>
      </c>
      <c r="BV17" s="27">
        <v>854952</v>
      </c>
      <c r="BW17" s="33">
        <v>10.1189</v>
      </c>
      <c r="BX17" s="31">
        <v>14081.7</v>
      </c>
      <c r="BY17" s="26">
        <v>12</v>
      </c>
      <c r="BZ17" s="27">
        <v>1709904</v>
      </c>
      <c r="CA17" s="33">
        <v>0</v>
      </c>
      <c r="CB17" s="31">
        <v>17229.199999999997</v>
      </c>
      <c r="CC17" s="26">
        <v>12</v>
      </c>
      <c r="CD17" s="27">
        <v>0</v>
      </c>
      <c r="CE17" s="33">
        <v>9.6760999999999999</v>
      </c>
      <c r="CF17" s="31">
        <v>18407.8</v>
      </c>
      <c r="CG17" s="26">
        <v>12</v>
      </c>
      <c r="CH17" s="27">
        <v>2137380</v>
      </c>
      <c r="CI17" s="33">
        <v>9.4130000000000003</v>
      </c>
      <c r="CJ17" s="31">
        <v>18922.3</v>
      </c>
      <c r="CK17" s="26">
        <v>12</v>
      </c>
      <c r="CL17" s="27">
        <v>2137380</v>
      </c>
      <c r="CM17" s="33">
        <v>9.6998999999999995</v>
      </c>
      <c r="CN17" s="31">
        <v>16526.3</v>
      </c>
      <c r="CO17" s="26">
        <v>12</v>
      </c>
      <c r="CP17" s="27">
        <v>1923648</v>
      </c>
      <c r="CQ17" s="33">
        <v>10.984400000000001</v>
      </c>
      <c r="CR17" s="31">
        <v>9729.1999999999989</v>
      </c>
      <c r="CS17" s="26">
        <v>12</v>
      </c>
      <c r="CT17" s="27">
        <v>1282428</v>
      </c>
      <c r="CU17" s="33">
        <v>9.5675000000000008</v>
      </c>
      <c r="CV17" s="31">
        <v>11170</v>
      </c>
      <c r="CW17" s="26">
        <v>12</v>
      </c>
      <c r="CX17" s="27">
        <v>1282428</v>
      </c>
      <c r="CY17" s="33">
        <v>10.2982</v>
      </c>
      <c r="CZ17" s="31">
        <v>12107.1</v>
      </c>
      <c r="DA17" s="26">
        <v>12</v>
      </c>
      <c r="DB17" s="27">
        <v>1496172</v>
      </c>
      <c r="DC17" s="33">
        <v>9.6762999999999995</v>
      </c>
      <c r="DD17" s="31">
        <v>16566.7</v>
      </c>
      <c r="DE17" s="26">
        <v>12</v>
      </c>
      <c r="DF17" s="27">
        <v>1923648</v>
      </c>
      <c r="DG17" s="33">
        <v>9.4763999999999999</v>
      </c>
      <c r="DH17" s="31">
        <v>16916.2</v>
      </c>
      <c r="DI17" s="26">
        <v>12</v>
      </c>
      <c r="DJ17" s="27">
        <v>1923648</v>
      </c>
      <c r="DK17" s="33">
        <v>11.0557</v>
      </c>
      <c r="DL17" s="31">
        <v>16916.2</v>
      </c>
      <c r="DM17" s="26">
        <v>12</v>
      </c>
      <c r="DN17" s="27">
        <v>2244252</v>
      </c>
      <c r="DO17" s="33">
        <v>11.49</v>
      </c>
      <c r="DP17" s="31">
        <v>6200.7</v>
      </c>
      <c r="DQ17" s="26">
        <v>12</v>
      </c>
      <c r="DR17" s="27">
        <v>854952</v>
      </c>
      <c r="DU17" s="30"/>
    </row>
    <row r="18" spans="1:125" x14ac:dyDescent="0.25">
      <c r="CA18" s="33"/>
    </row>
    <row r="19" spans="1:125" x14ac:dyDescent="0.25"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T19" s="30"/>
    </row>
    <row r="21" spans="1:125" x14ac:dyDescent="0.25"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</row>
    <row r="23" spans="1:125" x14ac:dyDescent="0.25"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</row>
    <row r="24" spans="1:125" x14ac:dyDescent="0.2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</row>
  </sheetData>
  <mergeCells count="60">
    <mergeCell ref="BK5:BN5"/>
    <mergeCell ref="BO5:BR5"/>
    <mergeCell ref="BS5:BV5"/>
    <mergeCell ref="DO5:DR5"/>
    <mergeCell ref="DG5:DJ5"/>
    <mergeCell ref="DC5:DF5"/>
    <mergeCell ref="CY5:DB5"/>
    <mergeCell ref="CU5:CX5"/>
    <mergeCell ref="CQ5:CT5"/>
    <mergeCell ref="BW5:BZ5"/>
    <mergeCell ref="CA5:CD5"/>
    <mergeCell ref="CE5:CH5"/>
    <mergeCell ref="CI5:CL5"/>
    <mergeCell ref="CM5:CP5"/>
    <mergeCell ref="DK5:DN5"/>
    <mergeCell ref="AY5:BB5"/>
    <mergeCell ref="BC5:BF5"/>
    <mergeCell ref="BG5:BJ5"/>
    <mergeCell ref="AA5:AD5"/>
    <mergeCell ref="C5:F5"/>
    <mergeCell ref="G5:J5"/>
    <mergeCell ref="K5:N5"/>
    <mergeCell ref="AM5:AP5"/>
    <mergeCell ref="AQ5:AT5"/>
    <mergeCell ref="O5:R5"/>
    <mergeCell ref="S5:V5"/>
    <mergeCell ref="W5:Z5"/>
    <mergeCell ref="AE5:AH5"/>
    <mergeCell ref="AI5:AL5"/>
    <mergeCell ref="AU5:AX5"/>
    <mergeCell ref="C6:F6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BG6:BJ6"/>
    <mergeCell ref="BK6:BN6"/>
    <mergeCell ref="BO6:BR6"/>
    <mergeCell ref="BS6:BV6"/>
    <mergeCell ref="BW6:BZ6"/>
    <mergeCell ref="CA6:CD6"/>
    <mergeCell ref="CE6:CH6"/>
    <mergeCell ref="CI6:CL6"/>
    <mergeCell ref="CM6:CP6"/>
    <mergeCell ref="CQ6:CT6"/>
    <mergeCell ref="CU6:CX6"/>
    <mergeCell ref="CY6:DB6"/>
    <mergeCell ref="DC6:DF6"/>
    <mergeCell ref="DG6:DJ6"/>
    <mergeCell ref="DK6:DN6"/>
    <mergeCell ref="DO6:DR6"/>
  </mergeCells>
  <pageMargins left="0.39370078740157483" right="0.39370078740157483" top="0.39370078740157483" bottom="0.3937007874015748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9D23-352F-4569-8170-A5A848C1E1C0}">
  <dimension ref="B1:AG76"/>
  <sheetViews>
    <sheetView topLeftCell="O28" workbookViewId="0">
      <selection activeCell="J39" sqref="J39"/>
    </sheetView>
  </sheetViews>
  <sheetFormatPr defaultRowHeight="13.2" x14ac:dyDescent="0.25"/>
  <cols>
    <col min="2" max="2" width="26.109375" bestFit="1" customWidth="1"/>
    <col min="3" max="3" width="13" customWidth="1"/>
    <col min="4" max="4" width="10.6640625" bestFit="1" customWidth="1"/>
    <col min="5" max="5" width="10.33203125" customWidth="1"/>
    <col min="6" max="6" width="11.77734375" customWidth="1"/>
    <col min="7" max="7" width="10.6640625" bestFit="1" customWidth="1"/>
    <col min="8" max="8" width="13.33203125" bestFit="1" customWidth="1"/>
    <col min="9" max="9" width="11.6640625" bestFit="1" customWidth="1"/>
    <col min="10" max="10" width="11.44140625" bestFit="1" customWidth="1"/>
    <col min="11" max="11" width="15.44140625" bestFit="1" customWidth="1"/>
    <col min="12" max="12" width="10.109375" bestFit="1" customWidth="1"/>
    <col min="13" max="13" width="10.6640625" bestFit="1" customWidth="1"/>
    <col min="14" max="14" width="11.6640625" bestFit="1" customWidth="1"/>
    <col min="15" max="16" width="10.6640625" bestFit="1" customWidth="1"/>
    <col min="17" max="19" width="11.6640625" bestFit="1" customWidth="1"/>
    <col min="20" max="20" width="9.44140625" bestFit="1" customWidth="1"/>
    <col min="21" max="21" width="11.33203125" bestFit="1" customWidth="1"/>
    <col min="22" max="22" width="11.77734375" bestFit="1" customWidth="1"/>
    <col min="23" max="31" width="10.6640625" bestFit="1" customWidth="1"/>
    <col min="32" max="32" width="9.44140625" bestFit="1" customWidth="1"/>
    <col min="33" max="34" width="11.109375" bestFit="1" customWidth="1"/>
  </cols>
  <sheetData>
    <row r="1" spans="2:29" x14ac:dyDescent="0.25">
      <c r="B1" s="8" t="s">
        <v>71</v>
      </c>
      <c r="C1" s="8" t="s">
        <v>70</v>
      </c>
      <c r="D1" s="8" t="s">
        <v>72</v>
      </c>
      <c r="E1" s="8" t="s">
        <v>99</v>
      </c>
      <c r="F1" s="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78</v>
      </c>
      <c r="L1" s="8" t="s">
        <v>79</v>
      </c>
      <c r="M1" s="8" t="s">
        <v>80</v>
      </c>
      <c r="N1" s="8" t="s">
        <v>81</v>
      </c>
      <c r="O1" s="8" t="s">
        <v>82</v>
      </c>
      <c r="P1" s="8" t="s">
        <v>83</v>
      </c>
      <c r="Q1" s="8" t="s">
        <v>84</v>
      </c>
      <c r="R1" s="8" t="s">
        <v>85</v>
      </c>
      <c r="S1" s="8" t="s">
        <v>86</v>
      </c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x14ac:dyDescent="0.25">
      <c r="B2" s="8" t="s">
        <v>49</v>
      </c>
      <c r="C2" s="9">
        <v>28651.8</v>
      </c>
      <c r="D2" s="35">
        <v>347794.48</v>
      </c>
      <c r="E2" s="35">
        <v>0</v>
      </c>
      <c r="F2" s="35">
        <v>1393898.4</v>
      </c>
      <c r="G2" s="35">
        <v>96807.15</v>
      </c>
      <c r="H2" s="9">
        <v>114499.95000000001</v>
      </c>
      <c r="I2" s="35">
        <v>707856</v>
      </c>
      <c r="J2" s="35">
        <v>268312</v>
      </c>
      <c r="K2" s="35">
        <v>0</v>
      </c>
      <c r="L2" s="9"/>
      <c r="M2" s="35">
        <v>450432</v>
      </c>
      <c r="N2" s="35">
        <v>790200</v>
      </c>
      <c r="O2" s="9">
        <v>61932</v>
      </c>
      <c r="P2" s="9"/>
      <c r="Q2" s="35">
        <v>1408430.9893693002</v>
      </c>
      <c r="R2" s="9">
        <v>3206076</v>
      </c>
      <c r="S2" s="9">
        <f>$S$34/$C$33*C2</f>
        <v>1740028.3234902946</v>
      </c>
      <c r="T2" s="5"/>
      <c r="U2" s="5">
        <f>D2+F2+G2+H2+I2+J2+K2+L2+M2+N2+O2+P2+Q2+R2+S2+E2</f>
        <v>10586267.292859595</v>
      </c>
      <c r="V2" s="5"/>
      <c r="W2" s="5"/>
      <c r="X2" s="6"/>
      <c r="Y2" s="7"/>
      <c r="Z2" s="36">
        <v>9375</v>
      </c>
      <c r="AA2" s="36">
        <v>166.66250000000002</v>
      </c>
      <c r="AB2" s="36">
        <f>(Z2+AA2)*12</f>
        <v>114499.95000000001</v>
      </c>
      <c r="AC2" s="5"/>
    </row>
    <row r="3" spans="2:29" s="2" customFormat="1" x14ac:dyDescent="0.25">
      <c r="B3" s="10" t="s">
        <v>21</v>
      </c>
      <c r="C3" s="11">
        <v>22922.699999999997</v>
      </c>
      <c r="D3" s="35">
        <v>341794.48</v>
      </c>
      <c r="E3" s="35">
        <v>0</v>
      </c>
      <c r="F3" s="35">
        <v>1115118.72</v>
      </c>
      <c r="G3" s="35">
        <v>77445.720000000016</v>
      </c>
      <c r="H3" s="11">
        <v>91599.959999999992</v>
      </c>
      <c r="I3" s="35">
        <v>565908</v>
      </c>
      <c r="J3" s="35">
        <v>214664</v>
      </c>
      <c r="K3" s="35">
        <v>216000</v>
      </c>
      <c r="L3" s="11"/>
      <c r="M3" s="35">
        <v>360348</v>
      </c>
      <c r="N3" s="35">
        <v>632160</v>
      </c>
      <c r="O3" s="9">
        <v>49548</v>
      </c>
      <c r="P3" s="9"/>
      <c r="Q3" s="35">
        <v>1126806.7290716695</v>
      </c>
      <c r="R3" s="11">
        <v>2564856</v>
      </c>
      <c r="S3" s="9">
        <f t="shared" ref="S3:S31" si="0">$S$34/$C$33*C3</f>
        <v>1392099.1787905463</v>
      </c>
      <c r="T3" s="5"/>
      <c r="U3" s="5">
        <f t="shared" ref="U3:U31" si="1">D3+F3+G3+H3+I3+J3+K3+L3+M3+N3+O3+P3+Q3+R3+S3+E3</f>
        <v>8748348.7878622152</v>
      </c>
      <c r="V3" s="5"/>
      <c r="W3" s="5"/>
      <c r="X3" s="6"/>
      <c r="Y3" s="7"/>
      <c r="Z3" s="36">
        <v>7500</v>
      </c>
      <c r="AA3" s="36">
        <v>133.33000000000001</v>
      </c>
      <c r="AB3" s="36">
        <f t="shared" ref="AB3:AB31" si="2">(Z3+AA3)*12</f>
        <v>91599.959999999992</v>
      </c>
      <c r="AC3" s="5"/>
    </row>
    <row r="4" spans="2:29" x14ac:dyDescent="0.25">
      <c r="B4" s="8" t="s">
        <v>50</v>
      </c>
      <c r="C4" s="9">
        <v>17194.5</v>
      </c>
      <c r="D4" s="35">
        <v>311794.48</v>
      </c>
      <c r="E4" s="35">
        <v>3396028.5759999999</v>
      </c>
      <c r="F4" s="35">
        <v>836339.04</v>
      </c>
      <c r="G4" s="35">
        <v>58084.29</v>
      </c>
      <c r="H4" s="9">
        <v>68699.97</v>
      </c>
      <c r="I4" s="35">
        <v>424908</v>
      </c>
      <c r="J4" s="35">
        <v>161016</v>
      </c>
      <c r="K4" s="35">
        <v>0</v>
      </c>
      <c r="L4" s="9"/>
      <c r="M4" s="35">
        <v>270264</v>
      </c>
      <c r="N4" s="35">
        <v>474120</v>
      </c>
      <c r="O4" s="9">
        <v>37164</v>
      </c>
      <c r="P4" s="9"/>
      <c r="Q4" s="35">
        <v>845226.70989991701</v>
      </c>
      <c r="R4" s="9">
        <v>1923648</v>
      </c>
      <c r="S4" s="9">
        <f t="shared" si="0"/>
        <v>1044224.6912324487</v>
      </c>
      <c r="T4" s="5"/>
      <c r="U4" s="5">
        <f t="shared" si="1"/>
        <v>9851517.7571323663</v>
      </c>
      <c r="V4" s="5"/>
      <c r="W4" s="5"/>
      <c r="X4" s="6"/>
      <c r="Y4" s="7"/>
      <c r="Z4" s="36">
        <v>5625</v>
      </c>
      <c r="AA4" s="36">
        <v>99.997500000000002</v>
      </c>
      <c r="AB4" s="36">
        <f t="shared" si="2"/>
        <v>68699.97</v>
      </c>
      <c r="AC4" s="5"/>
    </row>
    <row r="5" spans="2:29" x14ac:dyDescent="0.25">
      <c r="B5" s="8" t="s">
        <v>51</v>
      </c>
      <c r="C5" s="9">
        <v>9760.2999999999993</v>
      </c>
      <c r="D5" s="35">
        <v>307794.48</v>
      </c>
      <c r="E5" s="35">
        <v>2245979.27</v>
      </c>
      <c r="F5" s="35">
        <v>557559.36</v>
      </c>
      <c r="G5" s="35">
        <v>38722.860000000008</v>
      </c>
      <c r="H5" s="9">
        <v>45799.979999999996</v>
      </c>
      <c r="I5" s="35">
        <v>288708</v>
      </c>
      <c r="J5" s="35">
        <v>91408</v>
      </c>
      <c r="K5" s="35">
        <v>0</v>
      </c>
      <c r="L5" s="9"/>
      <c r="M5" s="35">
        <v>270264</v>
      </c>
      <c r="N5" s="35">
        <v>355296</v>
      </c>
      <c r="O5" s="9">
        <v>37164</v>
      </c>
      <c r="P5" s="9"/>
      <c r="Q5" s="35">
        <v>479785.1787860163</v>
      </c>
      <c r="R5" s="9">
        <v>1282428</v>
      </c>
      <c r="S5" s="9">
        <f t="shared" si="0"/>
        <v>592744.55516799376</v>
      </c>
      <c r="T5" s="5"/>
      <c r="U5" s="5">
        <f t="shared" si="1"/>
        <v>6593653.6839540098</v>
      </c>
      <c r="V5" s="5"/>
      <c r="W5" s="5"/>
      <c r="X5" s="6"/>
      <c r="Y5" s="7"/>
      <c r="Z5" s="36">
        <v>3750</v>
      </c>
      <c r="AA5" s="36">
        <v>66.665000000000006</v>
      </c>
      <c r="AB5" s="36">
        <f t="shared" si="2"/>
        <v>45799.979999999996</v>
      </c>
      <c r="AC5" s="5"/>
    </row>
    <row r="6" spans="2:29" x14ac:dyDescent="0.25">
      <c r="B6" s="8" t="s">
        <v>52</v>
      </c>
      <c r="C6" s="9">
        <v>12999.800000000001</v>
      </c>
      <c r="D6" s="35">
        <v>318794.48000000004</v>
      </c>
      <c r="E6" s="35">
        <v>2945306.36</v>
      </c>
      <c r="F6" s="35">
        <v>743412.48</v>
      </c>
      <c r="G6" s="35">
        <v>51630.479999999996</v>
      </c>
      <c r="H6" s="9">
        <v>61066.64</v>
      </c>
      <c r="I6" s="35">
        <v>384624</v>
      </c>
      <c r="J6" s="35">
        <v>121744</v>
      </c>
      <c r="K6" s="35">
        <v>0</v>
      </c>
      <c r="L6" s="9"/>
      <c r="M6" s="35">
        <v>360348</v>
      </c>
      <c r="N6" s="35">
        <v>473724</v>
      </c>
      <c r="O6" s="9">
        <v>49548</v>
      </c>
      <c r="P6" s="9"/>
      <c r="Q6" s="35">
        <v>639028.65354368777</v>
      </c>
      <c r="R6" s="9">
        <v>1709904</v>
      </c>
      <c r="S6" s="9">
        <f t="shared" si="0"/>
        <v>789479.90003103239</v>
      </c>
      <c r="T6" s="5"/>
      <c r="U6" s="5">
        <f t="shared" si="1"/>
        <v>8648610.9935747199</v>
      </c>
      <c r="V6" s="5"/>
      <c r="W6" s="5"/>
      <c r="X6" s="6"/>
      <c r="Y6" s="7"/>
      <c r="Z6" s="36">
        <v>5000</v>
      </c>
      <c r="AA6" s="36">
        <v>88.88666666666667</v>
      </c>
      <c r="AB6" s="36">
        <f t="shared" si="2"/>
        <v>61066.64</v>
      </c>
      <c r="AC6" s="5"/>
    </row>
    <row r="7" spans="2:29" x14ac:dyDescent="0.25">
      <c r="B7" s="8" t="s">
        <v>53</v>
      </c>
      <c r="C7" s="9">
        <v>17636.7</v>
      </c>
      <c r="D7" s="35">
        <v>330794.48000000004</v>
      </c>
      <c r="E7" s="35">
        <v>0</v>
      </c>
      <c r="F7" s="35">
        <v>929265.60000000009</v>
      </c>
      <c r="G7" s="35">
        <v>64538.100000000006</v>
      </c>
      <c r="H7" s="9">
        <v>76333.3</v>
      </c>
      <c r="I7" s="35">
        <v>481500</v>
      </c>
      <c r="J7" s="35">
        <v>165160</v>
      </c>
      <c r="K7" s="35">
        <v>0</v>
      </c>
      <c r="L7" s="9"/>
      <c r="M7" s="35">
        <v>450432</v>
      </c>
      <c r="N7" s="35">
        <v>592152</v>
      </c>
      <c r="O7" s="9">
        <v>61932</v>
      </c>
      <c r="P7" s="9"/>
      <c r="Q7" s="35">
        <v>866963.84974799282</v>
      </c>
      <c r="R7" s="9">
        <v>2137380</v>
      </c>
      <c r="S7" s="9">
        <f t="shared" si="0"/>
        <v>1071079.5668300518</v>
      </c>
      <c r="T7" s="5"/>
      <c r="U7" s="5">
        <f t="shared" si="1"/>
        <v>7227530.8965780456</v>
      </c>
      <c r="V7" s="5"/>
      <c r="W7" s="5"/>
      <c r="X7" s="6"/>
      <c r="Y7" s="7"/>
      <c r="Z7" s="36">
        <v>6250</v>
      </c>
      <c r="AA7" s="36">
        <v>111.10833333333335</v>
      </c>
      <c r="AB7" s="36">
        <f t="shared" si="2"/>
        <v>76333.3</v>
      </c>
      <c r="AC7" s="5"/>
    </row>
    <row r="8" spans="2:29" x14ac:dyDescent="0.25">
      <c r="B8" s="8" t="s">
        <v>54</v>
      </c>
      <c r="C8" s="9">
        <v>9747.6</v>
      </c>
      <c r="D8" s="35">
        <v>493794.48</v>
      </c>
      <c r="E8" s="35">
        <v>2245979.27</v>
      </c>
      <c r="F8" s="35">
        <v>557559.36</v>
      </c>
      <c r="G8" s="35">
        <v>38722.860000000008</v>
      </c>
      <c r="H8" s="9">
        <v>45799.979999999996</v>
      </c>
      <c r="I8" s="35">
        <v>288708</v>
      </c>
      <c r="J8" s="35">
        <v>91280</v>
      </c>
      <c r="K8" s="35">
        <v>0</v>
      </c>
      <c r="L8" s="9"/>
      <c r="M8" s="35">
        <v>270264</v>
      </c>
      <c r="N8" s="35">
        <v>355296</v>
      </c>
      <c r="O8" s="9">
        <v>37164</v>
      </c>
      <c r="P8" s="9"/>
      <c r="Q8" s="35">
        <v>479160.8873430707</v>
      </c>
      <c r="R8" s="9">
        <v>1282428</v>
      </c>
      <c r="S8" s="9">
        <f t="shared" si="0"/>
        <v>591973.28216914809</v>
      </c>
      <c r="T8" s="5"/>
      <c r="U8" s="5">
        <f t="shared" si="1"/>
        <v>6778130.119512219</v>
      </c>
      <c r="V8" s="5"/>
      <c r="W8" s="5"/>
      <c r="X8" s="6"/>
      <c r="Y8" s="7"/>
      <c r="Z8" s="36">
        <v>3750</v>
      </c>
      <c r="AA8" s="36">
        <v>66.665000000000006</v>
      </c>
      <c r="AB8" s="36">
        <f t="shared" si="2"/>
        <v>45799.979999999996</v>
      </c>
      <c r="AC8" s="5"/>
    </row>
    <row r="9" spans="2:29" x14ac:dyDescent="0.25">
      <c r="B9" s="8" t="s">
        <v>55</v>
      </c>
      <c r="C9" s="9">
        <v>11311.1</v>
      </c>
      <c r="D9" s="35">
        <v>599794.48</v>
      </c>
      <c r="E9" s="35">
        <v>2400019.3840000001</v>
      </c>
      <c r="F9" s="35">
        <v>557559.36</v>
      </c>
      <c r="G9" s="35">
        <v>38722.860000000008</v>
      </c>
      <c r="H9" s="9">
        <v>45799.979999999996</v>
      </c>
      <c r="I9" s="35">
        <v>282948</v>
      </c>
      <c r="J9" s="35">
        <v>105924</v>
      </c>
      <c r="K9" s="35">
        <v>0</v>
      </c>
      <c r="L9" s="9"/>
      <c r="M9" s="35">
        <v>180180</v>
      </c>
      <c r="N9" s="35">
        <v>316080</v>
      </c>
      <c r="O9" s="9">
        <v>24780</v>
      </c>
      <c r="P9" s="9"/>
      <c r="Q9" s="35">
        <v>556017.55435452901</v>
      </c>
      <c r="R9" s="9">
        <v>1282428</v>
      </c>
      <c r="S9" s="9">
        <f t="shared" si="0"/>
        <v>686924.88324751228</v>
      </c>
      <c r="T9" s="5"/>
      <c r="U9" s="5">
        <f t="shared" si="1"/>
        <v>7077178.5016020406</v>
      </c>
      <c r="V9" s="5"/>
      <c r="W9" s="5"/>
      <c r="X9" s="6"/>
      <c r="Y9" s="7"/>
      <c r="Z9" s="36">
        <v>3750</v>
      </c>
      <c r="AA9" s="36">
        <v>66.665000000000006</v>
      </c>
      <c r="AB9" s="36">
        <f t="shared" si="2"/>
        <v>45799.979999999996</v>
      </c>
      <c r="AC9" s="5"/>
    </row>
    <row r="10" spans="2:29" x14ac:dyDescent="0.25">
      <c r="B10" s="8" t="s">
        <v>56</v>
      </c>
      <c r="C10" s="9">
        <v>7383.4</v>
      </c>
      <c r="D10" s="35">
        <v>281294.48000000004</v>
      </c>
      <c r="E10" s="35">
        <v>1673693.18</v>
      </c>
      <c r="F10" s="35">
        <v>371706.24</v>
      </c>
      <c r="G10" s="35">
        <v>25815.239999999998</v>
      </c>
      <c r="H10" s="9">
        <v>30533.32</v>
      </c>
      <c r="I10" s="35">
        <v>192792</v>
      </c>
      <c r="J10" s="35">
        <v>69148</v>
      </c>
      <c r="K10" s="35">
        <v>0</v>
      </c>
      <c r="L10" s="9"/>
      <c r="M10" s="35">
        <v>180180</v>
      </c>
      <c r="N10" s="35">
        <v>236856</v>
      </c>
      <c r="O10" s="9">
        <v>24780</v>
      </c>
      <c r="P10" s="9"/>
      <c r="Q10" s="35">
        <v>362944.3653421179</v>
      </c>
      <c r="R10" s="9">
        <v>1068696</v>
      </c>
      <c r="S10" s="9">
        <f t="shared" si="0"/>
        <v>448395.04406907217</v>
      </c>
      <c r="T10" s="5"/>
      <c r="U10" s="5">
        <f t="shared" si="1"/>
        <v>4966833.86941119</v>
      </c>
      <c r="V10" s="5"/>
      <c r="W10" s="5"/>
      <c r="X10" s="6"/>
      <c r="Y10" s="7"/>
      <c r="Z10" s="36">
        <v>2500</v>
      </c>
      <c r="AA10" s="36">
        <v>44.443333333333335</v>
      </c>
      <c r="AB10" s="36">
        <f t="shared" si="2"/>
        <v>30533.32</v>
      </c>
      <c r="AC10" s="5"/>
    </row>
    <row r="11" spans="2:29" x14ac:dyDescent="0.25">
      <c r="B11" s="8" t="s">
        <v>57</v>
      </c>
      <c r="C11" s="9">
        <v>6456.3</v>
      </c>
      <c r="D11" s="35">
        <v>278794.48</v>
      </c>
      <c r="E11" s="35">
        <v>1663693.18</v>
      </c>
      <c r="F11" s="35">
        <v>371706.24</v>
      </c>
      <c r="G11" s="35">
        <v>25815.239999999998</v>
      </c>
      <c r="H11" s="9">
        <v>30533.32</v>
      </c>
      <c r="I11" s="35">
        <v>192792</v>
      </c>
      <c r="J11" s="35">
        <v>60468</v>
      </c>
      <c r="K11" s="35">
        <v>81000</v>
      </c>
      <c r="L11" s="9"/>
      <c r="M11" s="35">
        <v>180180</v>
      </c>
      <c r="N11" s="35">
        <v>236856</v>
      </c>
      <c r="O11" s="9">
        <v>24780</v>
      </c>
      <c r="P11" s="9"/>
      <c r="Q11" s="35">
        <v>317371.09000708559</v>
      </c>
      <c r="R11" s="9">
        <v>854952</v>
      </c>
      <c r="S11" s="9">
        <f t="shared" si="0"/>
        <v>392092.1151533373</v>
      </c>
      <c r="T11" s="5"/>
      <c r="U11" s="5">
        <f t="shared" si="1"/>
        <v>4711033.6651604231</v>
      </c>
      <c r="V11" s="5"/>
      <c r="W11" s="5"/>
      <c r="X11" s="6"/>
      <c r="Y11" s="7"/>
      <c r="Z11" s="36">
        <v>2500</v>
      </c>
      <c r="AA11" s="36">
        <v>44.443333333333335</v>
      </c>
      <c r="AB11" s="36">
        <f t="shared" si="2"/>
        <v>30533.32</v>
      </c>
      <c r="AC11" s="5"/>
    </row>
    <row r="12" spans="2:29" x14ac:dyDescent="0.25">
      <c r="B12" s="8" t="s">
        <v>48</v>
      </c>
      <c r="C12" s="9">
        <v>15733.6</v>
      </c>
      <c r="D12" s="35">
        <v>267294.48</v>
      </c>
      <c r="E12" s="35">
        <v>0</v>
      </c>
      <c r="F12" s="35">
        <v>743412.48</v>
      </c>
      <c r="G12" s="35">
        <v>51630.479999999996</v>
      </c>
      <c r="H12" s="9">
        <v>61066.64</v>
      </c>
      <c r="I12" s="35">
        <v>384624</v>
      </c>
      <c r="J12" s="35">
        <v>147336</v>
      </c>
      <c r="K12" s="35">
        <v>0</v>
      </c>
      <c r="L12" s="9"/>
      <c r="M12" s="35">
        <v>360348</v>
      </c>
      <c r="N12" s="35">
        <v>473724</v>
      </c>
      <c r="O12" s="9">
        <v>49548</v>
      </c>
      <c r="P12" s="9"/>
      <c r="Q12" s="35">
        <v>773413.53123855486</v>
      </c>
      <c r="R12" s="9">
        <v>1709904</v>
      </c>
      <c r="S12" s="9">
        <f t="shared" si="0"/>
        <v>955504.00430223939</v>
      </c>
      <c r="T12" s="5"/>
      <c r="U12" s="5">
        <f t="shared" si="1"/>
        <v>5977805.6155407941</v>
      </c>
      <c r="V12" s="5"/>
      <c r="W12" s="5"/>
      <c r="X12" s="6"/>
      <c r="Y12" s="7"/>
      <c r="Z12" s="36">
        <v>5000</v>
      </c>
      <c r="AA12" s="36">
        <v>88.88666666666667</v>
      </c>
      <c r="AB12" s="36">
        <f t="shared" si="2"/>
        <v>61066.64</v>
      </c>
      <c r="AC12" s="5"/>
    </row>
    <row r="13" spans="2:29" x14ac:dyDescent="0.25">
      <c r="B13" s="8" t="s">
        <v>45</v>
      </c>
      <c r="C13" s="9">
        <v>5887.7000000000007</v>
      </c>
      <c r="D13" s="35">
        <v>265294.48</v>
      </c>
      <c r="E13" s="35">
        <v>0</v>
      </c>
      <c r="F13" s="35">
        <v>371706.24</v>
      </c>
      <c r="G13" s="35">
        <v>25815.239999999998</v>
      </c>
      <c r="H13" s="9">
        <v>30533.32</v>
      </c>
      <c r="I13" s="35">
        <v>192792</v>
      </c>
      <c r="J13" s="35">
        <v>55132</v>
      </c>
      <c r="K13" s="35">
        <v>0</v>
      </c>
      <c r="L13" s="9"/>
      <c r="M13" s="35">
        <v>180180</v>
      </c>
      <c r="N13" s="35">
        <v>236856</v>
      </c>
      <c r="O13" s="9">
        <v>24780</v>
      </c>
      <c r="P13" s="9"/>
      <c r="Q13" s="35">
        <v>289420.52981347177</v>
      </c>
      <c r="R13" s="9">
        <v>854952</v>
      </c>
      <c r="S13" s="9">
        <f t="shared" si="0"/>
        <v>357560.94766171096</v>
      </c>
      <c r="T13" s="5"/>
      <c r="U13" s="5">
        <f t="shared" si="1"/>
        <v>2885022.7574751824</v>
      </c>
      <c r="V13" s="5"/>
      <c r="W13" s="5"/>
      <c r="X13" s="6"/>
      <c r="Y13" s="7"/>
      <c r="Z13" s="36">
        <v>2500</v>
      </c>
      <c r="AA13" s="36">
        <v>44.443333333333335</v>
      </c>
      <c r="AB13" s="36">
        <f t="shared" si="2"/>
        <v>30533.32</v>
      </c>
      <c r="AC13" s="5"/>
    </row>
    <row r="14" spans="2:29" x14ac:dyDescent="0.25">
      <c r="B14" s="8" t="s">
        <v>58</v>
      </c>
      <c r="C14" s="9">
        <v>11693.5</v>
      </c>
      <c r="D14" s="35">
        <v>276294.48</v>
      </c>
      <c r="E14" s="35">
        <v>0</v>
      </c>
      <c r="F14" s="35">
        <v>743412.48</v>
      </c>
      <c r="G14" s="35">
        <v>51630.479999999996</v>
      </c>
      <c r="H14" s="9">
        <v>61066.64</v>
      </c>
      <c r="I14" s="35">
        <v>384624</v>
      </c>
      <c r="J14" s="35">
        <v>109508</v>
      </c>
      <c r="K14" s="35">
        <v>0</v>
      </c>
      <c r="L14" s="9"/>
      <c r="M14" s="35">
        <v>360348</v>
      </c>
      <c r="N14" s="35">
        <v>473724</v>
      </c>
      <c r="O14" s="9">
        <v>49548</v>
      </c>
      <c r="P14" s="9"/>
      <c r="Q14" s="35">
        <v>574815.11717204202</v>
      </c>
      <c r="R14" s="9">
        <v>1709904</v>
      </c>
      <c r="S14" s="9">
        <f t="shared" si="0"/>
        <v>710148.09543322795</v>
      </c>
      <c r="T14" s="5"/>
      <c r="U14" s="5">
        <f t="shared" si="1"/>
        <v>5505023.2926052697</v>
      </c>
      <c r="V14" s="5"/>
      <c r="W14" s="5"/>
      <c r="X14" s="6"/>
      <c r="Y14" s="7"/>
      <c r="Z14" s="36">
        <v>5000</v>
      </c>
      <c r="AA14" s="36">
        <v>88.88666666666667</v>
      </c>
      <c r="AB14" s="36">
        <f t="shared" si="2"/>
        <v>61066.64</v>
      </c>
      <c r="AC14" s="5"/>
    </row>
    <row r="15" spans="2:29" x14ac:dyDescent="0.25">
      <c r="B15" s="8" t="s">
        <v>59</v>
      </c>
      <c r="C15" s="9">
        <v>8827.7999999999993</v>
      </c>
      <c r="D15" s="35">
        <v>274294.48</v>
      </c>
      <c r="E15" s="35">
        <v>0</v>
      </c>
      <c r="F15" s="35">
        <v>557559.36</v>
      </c>
      <c r="G15" s="35">
        <v>38722.860000000008</v>
      </c>
      <c r="H15" s="9">
        <v>45799.979999999996</v>
      </c>
      <c r="I15" s="35">
        <v>288708</v>
      </c>
      <c r="J15" s="35">
        <v>82672</v>
      </c>
      <c r="K15" s="35">
        <v>0</v>
      </c>
      <c r="L15" s="9"/>
      <c r="M15" s="35">
        <v>270264</v>
      </c>
      <c r="N15" s="35">
        <v>355296</v>
      </c>
      <c r="O15" s="9">
        <v>37164</v>
      </c>
      <c r="P15" s="9"/>
      <c r="Q15" s="35">
        <v>433946.45669571578</v>
      </c>
      <c r="R15" s="9">
        <v>1282428</v>
      </c>
      <c r="S15" s="9">
        <f t="shared" si="0"/>
        <v>536113.68340235599</v>
      </c>
      <c r="T15" s="5"/>
      <c r="U15" s="5">
        <f t="shared" si="1"/>
        <v>4202968.8200980714</v>
      </c>
      <c r="V15" s="5"/>
      <c r="W15" s="5"/>
      <c r="X15" s="6"/>
      <c r="Y15" s="7"/>
      <c r="Z15" s="36">
        <v>3750</v>
      </c>
      <c r="AA15" s="36">
        <v>66.665000000000006</v>
      </c>
      <c r="AB15" s="36">
        <f t="shared" si="2"/>
        <v>45799.979999999996</v>
      </c>
      <c r="AC15" s="5"/>
    </row>
    <row r="16" spans="2:29" x14ac:dyDescent="0.25">
      <c r="B16" s="8" t="s">
        <v>60</v>
      </c>
      <c r="C16" s="9">
        <v>14703.099999999999</v>
      </c>
      <c r="D16" s="35">
        <v>292294.48</v>
      </c>
      <c r="E16" s="35">
        <v>0</v>
      </c>
      <c r="F16" s="35">
        <v>929265.60000000009</v>
      </c>
      <c r="G16" s="35">
        <v>64538.100000000006</v>
      </c>
      <c r="H16" s="9">
        <v>76333.3</v>
      </c>
      <c r="I16" s="35">
        <v>481500</v>
      </c>
      <c r="J16" s="35">
        <v>137692</v>
      </c>
      <c r="K16" s="35">
        <v>0</v>
      </c>
      <c r="L16" s="9"/>
      <c r="M16" s="35">
        <v>450432</v>
      </c>
      <c r="N16" s="35">
        <v>592152</v>
      </c>
      <c r="O16" s="9">
        <v>61932</v>
      </c>
      <c r="P16" s="9"/>
      <c r="Q16" s="35">
        <v>722757.44210820121</v>
      </c>
      <c r="R16" s="9">
        <v>2137380</v>
      </c>
      <c r="S16" s="9">
        <f t="shared" si="0"/>
        <v>892921.57711243792</v>
      </c>
      <c r="T16" s="5"/>
      <c r="U16" s="5">
        <f t="shared" si="1"/>
        <v>6839198.4992206395</v>
      </c>
      <c r="V16" s="5"/>
      <c r="W16" s="5"/>
      <c r="X16" s="6"/>
      <c r="Y16" s="7"/>
      <c r="Z16" s="36">
        <v>6250</v>
      </c>
      <c r="AA16" s="36">
        <v>111.10833333333335</v>
      </c>
      <c r="AB16" s="36">
        <f t="shared" si="2"/>
        <v>76333.3</v>
      </c>
      <c r="AC16" s="5"/>
    </row>
    <row r="17" spans="2:29" x14ac:dyDescent="0.25">
      <c r="B17" s="8" t="s">
        <v>61</v>
      </c>
      <c r="C17" s="9">
        <v>16599.5</v>
      </c>
      <c r="D17" s="35">
        <v>297294.48</v>
      </c>
      <c r="E17" s="35">
        <v>0</v>
      </c>
      <c r="F17" s="35">
        <v>743412.48</v>
      </c>
      <c r="G17" s="35">
        <v>51630.479999999996</v>
      </c>
      <c r="H17" s="9">
        <v>61066.64</v>
      </c>
      <c r="I17" s="35">
        <v>424908</v>
      </c>
      <c r="J17" s="35">
        <v>155444</v>
      </c>
      <c r="K17" s="35">
        <v>0</v>
      </c>
      <c r="L17" s="9"/>
      <c r="M17" s="35">
        <v>360348</v>
      </c>
      <c r="N17" s="35">
        <v>473724</v>
      </c>
      <c r="O17" s="9">
        <v>49548</v>
      </c>
      <c r="P17" s="9"/>
      <c r="Q17" s="35">
        <v>815978.41001388046</v>
      </c>
      <c r="R17" s="9">
        <v>1923648</v>
      </c>
      <c r="S17" s="9">
        <f t="shared" si="0"/>
        <v>1008090.2475857415</v>
      </c>
      <c r="T17" s="5"/>
      <c r="U17" s="5">
        <f t="shared" si="1"/>
        <v>6365092.7375996225</v>
      </c>
      <c r="V17" s="5"/>
      <c r="W17" s="5"/>
      <c r="X17" s="6"/>
      <c r="Y17" s="7"/>
      <c r="Z17" s="36">
        <v>5000</v>
      </c>
      <c r="AA17" s="36">
        <v>88.88666666666667</v>
      </c>
      <c r="AB17" s="36">
        <f t="shared" si="2"/>
        <v>61066.64</v>
      </c>
      <c r="AC17" s="5"/>
    </row>
    <row r="18" spans="2:29" x14ac:dyDescent="0.25">
      <c r="B18" s="8" t="s">
        <v>62</v>
      </c>
      <c r="C18" s="9">
        <v>14783.7</v>
      </c>
      <c r="D18" s="35">
        <v>298294.48</v>
      </c>
      <c r="E18" s="35">
        <v>0</v>
      </c>
      <c r="F18" s="35">
        <v>929265.60000000009</v>
      </c>
      <c r="G18" s="35">
        <v>64538.100000000006</v>
      </c>
      <c r="H18" s="9">
        <v>76333.3</v>
      </c>
      <c r="I18" s="35">
        <v>481500</v>
      </c>
      <c r="J18" s="35">
        <v>138448</v>
      </c>
      <c r="K18" s="35">
        <v>0</v>
      </c>
      <c r="L18" s="9"/>
      <c r="M18" s="35">
        <v>450432</v>
      </c>
      <c r="N18" s="35">
        <v>592152</v>
      </c>
      <c r="O18" s="9">
        <v>61932</v>
      </c>
      <c r="P18" s="9"/>
      <c r="Q18" s="35">
        <v>726719.48071461217</v>
      </c>
      <c r="R18" s="9">
        <v>0</v>
      </c>
      <c r="S18" s="9">
        <f t="shared" si="0"/>
        <v>897816.42779802566</v>
      </c>
      <c r="T18" s="5"/>
      <c r="U18" s="5">
        <f t="shared" si="1"/>
        <v>4717431.3885126384</v>
      </c>
      <c r="V18" s="5"/>
      <c r="W18" s="5"/>
      <c r="X18" s="6"/>
      <c r="Y18" s="7"/>
      <c r="Z18" s="36">
        <v>6250</v>
      </c>
      <c r="AA18" s="36">
        <v>111.10833333333335</v>
      </c>
      <c r="AB18" s="36">
        <f t="shared" si="2"/>
        <v>76333.3</v>
      </c>
      <c r="AC18" s="5"/>
    </row>
    <row r="19" spans="2:29" x14ac:dyDescent="0.25">
      <c r="B19" s="8" t="s">
        <v>63</v>
      </c>
      <c r="C19" s="9">
        <v>7533.2</v>
      </c>
      <c r="D19" s="35">
        <v>285794.48000000004</v>
      </c>
      <c r="E19" s="35">
        <v>0</v>
      </c>
      <c r="F19" s="35">
        <v>371706.24</v>
      </c>
      <c r="G19" s="35">
        <v>25815.239999999998</v>
      </c>
      <c r="H19" s="9">
        <v>30533.32</v>
      </c>
      <c r="I19" s="35">
        <v>192792</v>
      </c>
      <c r="J19" s="35">
        <v>70548</v>
      </c>
      <c r="K19" s="35">
        <v>0</v>
      </c>
      <c r="L19" s="9"/>
      <c r="M19" s="35">
        <v>180180</v>
      </c>
      <c r="N19" s="35">
        <v>236856</v>
      </c>
      <c r="O19" s="9">
        <v>24780</v>
      </c>
      <c r="P19" s="9"/>
      <c r="Q19" s="35">
        <v>370308.05496048467</v>
      </c>
      <c r="R19" s="9">
        <v>854952</v>
      </c>
      <c r="S19" s="9">
        <f t="shared" si="0"/>
        <v>457492.42164600786</v>
      </c>
      <c r="T19" s="5"/>
      <c r="U19" s="5">
        <f t="shared" si="1"/>
        <v>3101757.7566064922</v>
      </c>
      <c r="V19" s="5"/>
      <c r="W19" s="5"/>
      <c r="X19" s="6"/>
      <c r="Y19" s="7"/>
      <c r="Z19" s="36">
        <v>2500</v>
      </c>
      <c r="AA19" s="36">
        <v>44.443333333333335</v>
      </c>
      <c r="AB19" s="36">
        <f t="shared" si="2"/>
        <v>30533.32</v>
      </c>
      <c r="AC19" s="5"/>
    </row>
    <row r="20" spans="2:29" x14ac:dyDescent="0.25">
      <c r="B20" s="8" t="s">
        <v>64</v>
      </c>
      <c r="C20" s="9">
        <v>14081.7</v>
      </c>
      <c r="D20" s="35">
        <v>322794.48</v>
      </c>
      <c r="E20" s="35">
        <v>0</v>
      </c>
      <c r="F20" s="35">
        <v>743412.48</v>
      </c>
      <c r="G20" s="35">
        <v>51630.479999999996</v>
      </c>
      <c r="H20" s="9">
        <v>61066.64</v>
      </c>
      <c r="I20" s="35">
        <v>384624</v>
      </c>
      <c r="J20" s="35">
        <v>131868</v>
      </c>
      <c r="K20" s="35">
        <v>0</v>
      </c>
      <c r="L20" s="9"/>
      <c r="M20" s="35">
        <v>360348</v>
      </c>
      <c r="N20" s="35">
        <v>473724</v>
      </c>
      <c r="O20" s="9">
        <v>49548</v>
      </c>
      <c r="P20" s="9"/>
      <c r="Q20" s="35">
        <v>692211.40252974257</v>
      </c>
      <c r="R20" s="9">
        <v>1709904</v>
      </c>
      <c r="S20" s="9">
        <f t="shared" si="0"/>
        <v>855183.85731065006</v>
      </c>
      <c r="T20" s="5"/>
      <c r="U20" s="5">
        <f t="shared" si="1"/>
        <v>5836315.3398403926</v>
      </c>
      <c r="V20" s="5"/>
      <c r="W20" s="5"/>
      <c r="X20" s="6"/>
      <c r="Y20" s="7"/>
      <c r="Z20" s="36">
        <v>5000</v>
      </c>
      <c r="AA20" s="36">
        <v>88.88666666666667</v>
      </c>
      <c r="AB20" s="36">
        <f t="shared" si="2"/>
        <v>61066.64</v>
      </c>
      <c r="AC20" s="5"/>
    </row>
    <row r="21" spans="2:29" s="2" customFormat="1" x14ac:dyDescent="0.25">
      <c r="B21" s="10" t="s">
        <v>65</v>
      </c>
      <c r="C21" s="11">
        <v>17229.199999999997</v>
      </c>
      <c r="D21" s="35">
        <v>308794.48</v>
      </c>
      <c r="E21" s="35">
        <v>0</v>
      </c>
      <c r="F21" s="35">
        <v>836339.04</v>
      </c>
      <c r="G21" s="35">
        <v>58084.29</v>
      </c>
      <c r="H21" s="11">
        <v>68699.97</v>
      </c>
      <c r="I21" s="35">
        <v>424908</v>
      </c>
      <c r="J21" s="35">
        <v>161352</v>
      </c>
      <c r="K21" s="35">
        <v>162000</v>
      </c>
      <c r="L21" s="11"/>
      <c r="M21" s="35">
        <v>270264</v>
      </c>
      <c r="N21" s="35">
        <v>355296</v>
      </c>
      <c r="O21" s="9">
        <v>37164</v>
      </c>
      <c r="P21" s="9"/>
      <c r="Q21" s="35">
        <v>846932.45108654781</v>
      </c>
      <c r="R21" s="11">
        <v>0</v>
      </c>
      <c r="S21" s="9">
        <f t="shared" si="0"/>
        <v>1046332.0276938615</v>
      </c>
      <c r="T21" s="5"/>
      <c r="U21" s="5">
        <f t="shared" si="1"/>
        <v>4576166.2587804096</v>
      </c>
      <c r="V21" s="5"/>
      <c r="W21" s="5"/>
      <c r="X21" s="6"/>
      <c r="Y21" s="7"/>
      <c r="Z21" s="36">
        <v>5625</v>
      </c>
      <c r="AA21" s="36">
        <v>99.997500000000002</v>
      </c>
      <c r="AB21" s="36">
        <f t="shared" si="2"/>
        <v>68699.97</v>
      </c>
      <c r="AC21" s="5"/>
    </row>
    <row r="22" spans="2:29" x14ac:dyDescent="0.25">
      <c r="B22" s="8" t="s">
        <v>66</v>
      </c>
      <c r="C22" s="9">
        <v>18407.8</v>
      </c>
      <c r="D22" s="35">
        <v>328294.48</v>
      </c>
      <c r="E22" s="35">
        <v>0</v>
      </c>
      <c r="F22" s="35">
        <v>929265.60000000009</v>
      </c>
      <c r="G22" s="35">
        <v>64538.100000000006</v>
      </c>
      <c r="H22" s="9">
        <v>76333.3</v>
      </c>
      <c r="I22" s="35">
        <v>481500</v>
      </c>
      <c r="J22" s="35">
        <v>172384</v>
      </c>
      <c r="K22" s="35">
        <v>0</v>
      </c>
      <c r="L22" s="9"/>
      <c r="M22" s="35">
        <v>450432</v>
      </c>
      <c r="N22" s="35">
        <v>592152</v>
      </c>
      <c r="O22" s="9">
        <v>61932</v>
      </c>
      <c r="P22" s="9"/>
      <c r="Q22" s="35">
        <v>904868.66326416517</v>
      </c>
      <c r="R22" s="9">
        <v>2137380</v>
      </c>
      <c r="S22" s="9">
        <f t="shared" si="0"/>
        <v>1117908.5911930366</v>
      </c>
      <c r="T22" s="5"/>
      <c r="U22" s="5">
        <f t="shared" si="1"/>
        <v>7316988.7344572023</v>
      </c>
      <c r="V22" s="5"/>
      <c r="W22" s="5"/>
      <c r="X22" s="6"/>
      <c r="Y22" s="7"/>
      <c r="Z22" s="36">
        <v>6250</v>
      </c>
      <c r="AA22" s="36">
        <v>111.10833333333335</v>
      </c>
      <c r="AB22" s="36">
        <f t="shared" si="2"/>
        <v>76333.3</v>
      </c>
      <c r="AC22" s="5"/>
    </row>
    <row r="23" spans="2:29" x14ac:dyDescent="0.25">
      <c r="B23" s="8" t="s">
        <v>33</v>
      </c>
      <c r="C23" s="9">
        <v>18922.3</v>
      </c>
      <c r="D23" s="35">
        <v>322794.48</v>
      </c>
      <c r="E23" s="35">
        <v>3379060.45</v>
      </c>
      <c r="F23" s="35">
        <v>929265.60000000009</v>
      </c>
      <c r="G23" s="35">
        <v>64538.100000000006</v>
      </c>
      <c r="H23" s="9">
        <v>76333.3</v>
      </c>
      <c r="I23" s="35">
        <v>481500</v>
      </c>
      <c r="J23" s="35">
        <v>177200</v>
      </c>
      <c r="K23" s="35">
        <v>0</v>
      </c>
      <c r="L23" s="9"/>
      <c r="M23" s="35">
        <v>450432</v>
      </c>
      <c r="N23" s="35">
        <v>592152</v>
      </c>
      <c r="O23" s="9">
        <v>61932</v>
      </c>
      <c r="P23" s="9"/>
      <c r="Q23" s="35">
        <v>930159.84022444347</v>
      </c>
      <c r="R23" s="9">
        <v>2137380</v>
      </c>
      <c r="S23" s="9">
        <f t="shared" si="0"/>
        <v>1149154.2571698951</v>
      </c>
      <c r="T23" s="5"/>
      <c r="U23" s="5">
        <f t="shared" si="1"/>
        <v>10751902.027394339</v>
      </c>
      <c r="V23" s="5"/>
      <c r="W23" s="5"/>
      <c r="X23" s="6"/>
      <c r="Y23" s="7"/>
      <c r="Z23" s="36">
        <v>6250</v>
      </c>
      <c r="AA23" s="36">
        <v>111.10833333333335</v>
      </c>
      <c r="AB23" s="36">
        <f t="shared" si="2"/>
        <v>76333.3</v>
      </c>
      <c r="AC23" s="5"/>
    </row>
    <row r="24" spans="2:29" s="2" customFormat="1" x14ac:dyDescent="0.25">
      <c r="B24" s="10" t="s">
        <v>39</v>
      </c>
      <c r="C24" s="11">
        <v>16526.3</v>
      </c>
      <c r="D24" s="35">
        <v>281794.48</v>
      </c>
      <c r="E24" s="35">
        <v>0</v>
      </c>
      <c r="F24" s="35">
        <v>743412.48</v>
      </c>
      <c r="G24" s="35">
        <v>51630.479999999996</v>
      </c>
      <c r="H24" s="11">
        <v>61066.64</v>
      </c>
      <c r="I24" s="35">
        <v>424908</v>
      </c>
      <c r="J24" s="35">
        <v>154772</v>
      </c>
      <c r="K24" s="35">
        <v>0</v>
      </c>
      <c r="L24" s="11"/>
      <c r="M24" s="35">
        <v>360348</v>
      </c>
      <c r="N24" s="35">
        <v>473724</v>
      </c>
      <c r="O24" s="9">
        <v>49548</v>
      </c>
      <c r="P24" s="9"/>
      <c r="Q24" s="35">
        <v>812380.13177580014</v>
      </c>
      <c r="R24" s="11">
        <v>1923648</v>
      </c>
      <c r="S24" s="9">
        <f t="shared" si="0"/>
        <v>1003644.8000648356</v>
      </c>
      <c r="T24" s="5"/>
      <c r="U24" s="5">
        <f t="shared" si="1"/>
        <v>6340877.0118406359</v>
      </c>
      <c r="V24" s="5"/>
      <c r="W24" s="5"/>
      <c r="X24" s="6"/>
      <c r="Y24" s="7"/>
      <c r="Z24" s="36">
        <v>5000</v>
      </c>
      <c r="AA24" s="36">
        <v>88.88666666666667</v>
      </c>
      <c r="AB24" s="36">
        <f t="shared" si="2"/>
        <v>61066.64</v>
      </c>
      <c r="AC24" s="5"/>
    </row>
    <row r="25" spans="2:29" x14ac:dyDescent="0.25">
      <c r="B25" s="8" t="s">
        <v>31</v>
      </c>
      <c r="C25" s="9">
        <v>9729.1999999999989</v>
      </c>
      <c r="D25" s="35">
        <v>284794.48</v>
      </c>
      <c r="E25" s="35">
        <v>0</v>
      </c>
      <c r="F25" s="35">
        <v>557559.36</v>
      </c>
      <c r="G25" s="35">
        <v>38722.860000000008</v>
      </c>
      <c r="H25" s="9">
        <v>45799.979999999996</v>
      </c>
      <c r="I25" s="35">
        <v>288708</v>
      </c>
      <c r="J25" s="35">
        <v>91112</v>
      </c>
      <c r="K25" s="35">
        <v>0</v>
      </c>
      <c r="L25" s="9"/>
      <c r="M25" s="35">
        <v>270264</v>
      </c>
      <c r="N25" s="35">
        <v>355296</v>
      </c>
      <c r="O25" s="9">
        <v>37164</v>
      </c>
      <c r="P25" s="9"/>
      <c r="Q25" s="35">
        <v>478256.40210289741</v>
      </c>
      <c r="R25" s="9">
        <v>1282428</v>
      </c>
      <c r="S25" s="9">
        <f t="shared" si="0"/>
        <v>590855.84727318259</v>
      </c>
      <c r="T25" s="5"/>
      <c r="U25" s="5">
        <f t="shared" si="1"/>
        <v>4320960.9293760806</v>
      </c>
      <c r="V25" s="5"/>
      <c r="W25" s="5"/>
      <c r="X25" s="6"/>
      <c r="Y25" s="7"/>
      <c r="Z25" s="36">
        <v>3750</v>
      </c>
      <c r="AA25" s="36">
        <v>66.665000000000006</v>
      </c>
      <c r="AB25" s="36">
        <f t="shared" si="2"/>
        <v>45799.979999999996</v>
      </c>
      <c r="AC25" s="5"/>
    </row>
    <row r="26" spans="2:29" x14ac:dyDescent="0.25">
      <c r="B26" s="8" t="s">
        <v>32</v>
      </c>
      <c r="C26" s="9">
        <v>11170</v>
      </c>
      <c r="D26" s="35">
        <v>282794.48000000004</v>
      </c>
      <c r="E26" s="35">
        <v>0</v>
      </c>
      <c r="F26" s="35">
        <v>557559.36</v>
      </c>
      <c r="G26" s="35">
        <v>38722.860000000008</v>
      </c>
      <c r="H26" s="9">
        <v>45799.979999999996</v>
      </c>
      <c r="I26" s="35">
        <v>288708</v>
      </c>
      <c r="J26" s="35">
        <v>104608</v>
      </c>
      <c r="K26" s="35">
        <v>0</v>
      </c>
      <c r="L26" s="9"/>
      <c r="M26" s="35">
        <v>270264</v>
      </c>
      <c r="N26" s="35">
        <v>355296</v>
      </c>
      <c r="O26" s="9">
        <v>37164</v>
      </c>
      <c r="P26" s="9"/>
      <c r="Q26" s="35">
        <v>549081.52895298332</v>
      </c>
      <c r="R26" s="9">
        <v>1282428</v>
      </c>
      <c r="S26" s="9">
        <f t="shared" si="0"/>
        <v>678355.85803986457</v>
      </c>
      <c r="T26" s="5"/>
      <c r="U26" s="5">
        <f t="shared" si="1"/>
        <v>4490782.0669928482</v>
      </c>
      <c r="V26" s="5"/>
      <c r="W26" s="5"/>
      <c r="X26" s="6"/>
      <c r="Y26" s="7"/>
      <c r="Z26" s="36">
        <v>3750</v>
      </c>
      <c r="AA26" s="36">
        <v>66.665000000000006</v>
      </c>
      <c r="AB26" s="36">
        <f t="shared" si="2"/>
        <v>45799.979999999996</v>
      </c>
      <c r="AC26" s="5"/>
    </row>
    <row r="27" spans="2:29" x14ac:dyDescent="0.25">
      <c r="B27" s="8" t="s">
        <v>47</v>
      </c>
      <c r="C27" s="9">
        <v>12107.1</v>
      </c>
      <c r="D27" s="35">
        <v>272294.48000000004</v>
      </c>
      <c r="E27" s="35">
        <v>0</v>
      </c>
      <c r="F27" s="35">
        <v>557559.36</v>
      </c>
      <c r="G27" s="35">
        <v>38722.860000000008</v>
      </c>
      <c r="H27" s="9">
        <v>45799.979999999996</v>
      </c>
      <c r="I27" s="35">
        <v>288708</v>
      </c>
      <c r="J27" s="35">
        <v>113388</v>
      </c>
      <c r="K27" s="35">
        <v>0</v>
      </c>
      <c r="L27" s="9"/>
      <c r="M27" s="35">
        <v>270264</v>
      </c>
      <c r="N27" s="35">
        <v>355296</v>
      </c>
      <c r="O27" s="9">
        <v>37164</v>
      </c>
      <c r="P27" s="9"/>
      <c r="Q27" s="35">
        <v>595146.37235332711</v>
      </c>
      <c r="R27" s="9">
        <v>1496172</v>
      </c>
      <c r="S27" s="9">
        <f t="shared" si="0"/>
        <v>735266.08852949366</v>
      </c>
      <c r="T27" s="5"/>
      <c r="U27" s="5">
        <f t="shared" si="1"/>
        <v>4805781.1408828208</v>
      </c>
      <c r="V27" s="5"/>
      <c r="W27" s="5"/>
      <c r="X27" s="6"/>
      <c r="Y27" s="7"/>
      <c r="Z27" s="36">
        <v>3750</v>
      </c>
      <c r="AA27" s="36">
        <v>66.665000000000006</v>
      </c>
      <c r="AB27" s="36">
        <f t="shared" si="2"/>
        <v>45799.979999999996</v>
      </c>
      <c r="AC27" s="5"/>
    </row>
    <row r="28" spans="2:29" x14ac:dyDescent="0.25">
      <c r="B28" s="8" t="s">
        <v>46</v>
      </c>
      <c r="C28" s="9">
        <v>16566.7</v>
      </c>
      <c r="D28" s="35">
        <v>276294.48</v>
      </c>
      <c r="E28" s="35">
        <v>0</v>
      </c>
      <c r="F28" s="35">
        <v>743412.48</v>
      </c>
      <c r="G28" s="35">
        <v>51630.479999999996</v>
      </c>
      <c r="H28" s="9">
        <v>61066.64</v>
      </c>
      <c r="I28" s="35">
        <v>424908</v>
      </c>
      <c r="J28" s="35">
        <v>155148</v>
      </c>
      <c r="K28" s="35">
        <v>0</v>
      </c>
      <c r="L28" s="9"/>
      <c r="M28" s="35">
        <v>360348</v>
      </c>
      <c r="N28" s="35">
        <v>473724</v>
      </c>
      <c r="O28" s="9">
        <v>49548</v>
      </c>
      <c r="P28" s="9"/>
      <c r="Q28" s="35">
        <v>814366.06675965874</v>
      </c>
      <c r="R28" s="9">
        <v>1923648</v>
      </c>
      <c r="S28" s="9">
        <f t="shared" si="0"/>
        <v>1006098.2984233684</v>
      </c>
      <c r="T28" s="5"/>
      <c r="U28" s="5">
        <f t="shared" si="1"/>
        <v>6340192.4451830275</v>
      </c>
      <c r="V28" s="5"/>
      <c r="W28" s="5"/>
      <c r="X28" s="6"/>
      <c r="Y28" s="7"/>
      <c r="Z28" s="36">
        <v>5000</v>
      </c>
      <c r="AA28" s="36">
        <v>88.88666666666667</v>
      </c>
      <c r="AB28" s="36">
        <f t="shared" si="2"/>
        <v>61066.64</v>
      </c>
      <c r="AC28" s="5"/>
    </row>
    <row r="29" spans="2:29" x14ac:dyDescent="0.25">
      <c r="B29" s="8" t="s">
        <v>67</v>
      </c>
      <c r="C29" s="9">
        <v>16916.2</v>
      </c>
      <c r="D29" s="35">
        <v>272294.48000000004</v>
      </c>
      <c r="E29" s="35">
        <v>0</v>
      </c>
      <c r="F29" s="35">
        <v>743412.48</v>
      </c>
      <c r="G29" s="35">
        <v>51630.479999999996</v>
      </c>
      <c r="H29" s="9">
        <v>45799.979999999996</v>
      </c>
      <c r="I29" s="35">
        <v>288708</v>
      </c>
      <c r="J29" s="35">
        <v>158396</v>
      </c>
      <c r="K29" s="35">
        <v>0</v>
      </c>
      <c r="L29" s="9"/>
      <c r="M29" s="35">
        <v>360348</v>
      </c>
      <c r="N29" s="35">
        <v>473724</v>
      </c>
      <c r="O29" s="9">
        <v>49548</v>
      </c>
      <c r="P29" s="9"/>
      <c r="Q29" s="35">
        <v>831546.37064229674</v>
      </c>
      <c r="R29" s="9">
        <v>1923648</v>
      </c>
      <c r="S29" s="9">
        <f t="shared" si="0"/>
        <v>1027323.4884309721</v>
      </c>
      <c r="T29" s="5"/>
      <c r="U29" s="5">
        <f t="shared" si="1"/>
        <v>6226379.2790732691</v>
      </c>
      <c r="V29" s="5"/>
      <c r="W29" s="5"/>
      <c r="X29" s="6"/>
      <c r="Y29" s="7"/>
      <c r="Z29" s="36">
        <v>3750</v>
      </c>
      <c r="AA29" s="36">
        <v>66.665000000000006</v>
      </c>
      <c r="AB29" s="36">
        <f t="shared" si="2"/>
        <v>45799.979999999996</v>
      </c>
      <c r="AC29" s="5"/>
    </row>
    <row r="30" spans="2:29" x14ac:dyDescent="0.25">
      <c r="B30" s="8" t="s">
        <v>68</v>
      </c>
      <c r="C30" s="9">
        <v>19879.5</v>
      </c>
      <c r="D30" s="35">
        <v>265294.48</v>
      </c>
      <c r="E30" s="35">
        <v>0</v>
      </c>
      <c r="F30" s="35">
        <v>557559.36</v>
      </c>
      <c r="G30" s="35">
        <v>38722.860000000008</v>
      </c>
      <c r="H30" s="9">
        <v>45800</v>
      </c>
      <c r="I30" s="35">
        <v>433056</v>
      </c>
      <c r="J30" s="35">
        <v>186159.91999999998</v>
      </c>
      <c r="K30" s="35">
        <v>0</v>
      </c>
      <c r="L30" s="9"/>
      <c r="M30" s="35">
        <v>270264</v>
      </c>
      <c r="N30" s="35">
        <v>474120</v>
      </c>
      <c r="O30" s="9">
        <v>37164</v>
      </c>
      <c r="P30" s="9"/>
      <c r="Q30" s="35">
        <v>977212.73543606373</v>
      </c>
      <c r="R30" s="9">
        <v>2244252</v>
      </c>
      <c r="S30" s="9">
        <f t="shared" si="0"/>
        <v>1207285.1638230518</v>
      </c>
      <c r="T30" s="5"/>
      <c r="U30" s="5">
        <f t="shared" si="1"/>
        <v>6736890.5192591157</v>
      </c>
      <c r="V30" s="5"/>
      <c r="W30" s="5"/>
      <c r="X30" s="6"/>
      <c r="Y30" s="7"/>
      <c r="Z30" s="36">
        <v>3750</v>
      </c>
      <c r="AA30" s="36">
        <v>66.666666666666671</v>
      </c>
      <c r="AB30" s="36">
        <f t="shared" si="2"/>
        <v>45800</v>
      </c>
      <c r="AC30" s="5"/>
    </row>
    <row r="31" spans="2:29" x14ac:dyDescent="0.25">
      <c r="B31" s="8" t="s">
        <v>69</v>
      </c>
      <c r="C31" s="9">
        <v>6200.7</v>
      </c>
      <c r="D31" s="35">
        <v>270294.48</v>
      </c>
      <c r="E31" s="35"/>
      <c r="F31" s="35">
        <v>371706.24</v>
      </c>
      <c r="G31" s="35">
        <v>25815.239999999998</v>
      </c>
      <c r="H31" s="9">
        <v>30533.32</v>
      </c>
      <c r="I31" s="35">
        <v>192792</v>
      </c>
      <c r="J31" s="35">
        <v>58072</v>
      </c>
      <c r="K31" s="9"/>
      <c r="L31" s="9"/>
      <c r="M31" s="35">
        <v>180180</v>
      </c>
      <c r="N31" s="35">
        <v>236856</v>
      </c>
      <c r="O31" s="9">
        <v>24780</v>
      </c>
      <c r="P31" s="9"/>
      <c r="Q31" s="35">
        <v>304806.61025772279</v>
      </c>
      <c r="R31" s="9">
        <v>854952</v>
      </c>
      <c r="S31" s="9">
        <f t="shared" si="0"/>
        <v>376569.48692460055</v>
      </c>
      <c r="T31" s="5"/>
      <c r="U31" s="5">
        <f t="shared" si="1"/>
        <v>2927357.3771823235</v>
      </c>
      <c r="V31" s="5"/>
      <c r="W31" s="5"/>
      <c r="X31" s="6"/>
      <c r="Y31" s="7"/>
      <c r="Z31" s="36">
        <v>2500</v>
      </c>
      <c r="AA31" s="36">
        <v>44.443333333333335</v>
      </c>
      <c r="AB31" s="36">
        <f t="shared" si="2"/>
        <v>30533.32</v>
      </c>
      <c r="AC31" s="5"/>
    </row>
    <row r="32" spans="2:29" x14ac:dyDescent="0.25">
      <c r="T32" s="4"/>
      <c r="U32" s="4"/>
      <c r="V32" s="12"/>
      <c r="W32" s="4"/>
      <c r="X32" s="4"/>
      <c r="Y32" s="4"/>
      <c r="Z32" s="4"/>
      <c r="AA32" s="4"/>
      <c r="AB32" s="4"/>
      <c r="AC32" s="4"/>
    </row>
    <row r="33" spans="2:32" x14ac:dyDescent="0.25">
      <c r="C33" s="3">
        <f>SUM(C2:C31)</f>
        <v>417563.00000000006</v>
      </c>
      <c r="D33" s="3">
        <f t="shared" ref="D33:S33" si="3">SUM(D2:D31)</f>
        <v>9357834.4000000078</v>
      </c>
      <c r="E33" s="3">
        <f t="shared" si="3"/>
        <v>19949759.669999998</v>
      </c>
      <c r="F33" s="3">
        <f t="shared" si="3"/>
        <v>21094329.119999997</v>
      </c>
      <c r="G33" s="3">
        <f t="shared" si="3"/>
        <v>1465014.8700000003</v>
      </c>
      <c r="H33" s="3">
        <f t="shared" si="3"/>
        <v>1717499.2699999998</v>
      </c>
      <c r="I33" s="3">
        <f t="shared" si="3"/>
        <v>11045220</v>
      </c>
      <c r="J33" s="3">
        <f t="shared" si="3"/>
        <v>3910363.92</v>
      </c>
      <c r="K33" s="3">
        <f t="shared" si="3"/>
        <v>459000</v>
      </c>
      <c r="L33" s="3">
        <f t="shared" si="3"/>
        <v>0</v>
      </c>
      <c r="M33" s="3">
        <f t="shared" si="3"/>
        <v>9459180</v>
      </c>
      <c r="N33" s="3">
        <f t="shared" si="3"/>
        <v>13108584</v>
      </c>
      <c r="O33" s="3">
        <f t="shared" si="3"/>
        <v>1300680</v>
      </c>
      <c r="P33" s="3">
        <f t="shared" si="3"/>
        <v>0</v>
      </c>
      <c r="Q33" s="3">
        <f t="shared" si="3"/>
        <v>20526063.605567992</v>
      </c>
      <c r="R33" s="3">
        <f t="shared" si="3"/>
        <v>46701804</v>
      </c>
      <c r="S33" s="3">
        <f t="shared" si="3"/>
        <v>25358666.709999997</v>
      </c>
    </row>
    <row r="34" spans="2:32" x14ac:dyDescent="0.25">
      <c r="S34">
        <v>25358666.710000001</v>
      </c>
    </row>
    <row r="36" spans="2:32" s="15" customFormat="1" ht="39.6" x14ac:dyDescent="0.25">
      <c r="B36" s="13" t="s">
        <v>71</v>
      </c>
      <c r="C36" s="13" t="s">
        <v>49</v>
      </c>
      <c r="D36" s="14" t="s">
        <v>21</v>
      </c>
      <c r="E36" s="13" t="s">
        <v>50</v>
      </c>
      <c r="F36" s="13" t="s">
        <v>51</v>
      </c>
      <c r="G36" s="13" t="s">
        <v>52</v>
      </c>
      <c r="H36" s="13" t="s">
        <v>53</v>
      </c>
      <c r="I36" s="13" t="s">
        <v>54</v>
      </c>
      <c r="J36" s="13" t="s">
        <v>55</v>
      </c>
      <c r="K36" s="13" t="s">
        <v>56</v>
      </c>
      <c r="L36" s="13" t="s">
        <v>57</v>
      </c>
      <c r="M36" s="13" t="s">
        <v>48</v>
      </c>
      <c r="N36" s="13" t="s">
        <v>45</v>
      </c>
      <c r="O36" s="13" t="s">
        <v>58</v>
      </c>
      <c r="P36" s="13" t="s">
        <v>59</v>
      </c>
      <c r="Q36" s="13" t="s">
        <v>60</v>
      </c>
      <c r="R36" s="13" t="s">
        <v>61</v>
      </c>
      <c r="S36" s="13" t="s">
        <v>62</v>
      </c>
      <c r="T36" s="13" t="s">
        <v>63</v>
      </c>
      <c r="U36" s="13" t="s">
        <v>64</v>
      </c>
      <c r="V36" s="14" t="s">
        <v>65</v>
      </c>
      <c r="W36" s="13" t="s">
        <v>66</v>
      </c>
      <c r="X36" s="13" t="s">
        <v>33</v>
      </c>
      <c r="Y36" s="14" t="s">
        <v>39</v>
      </c>
      <c r="Z36" s="13" t="s">
        <v>31</v>
      </c>
      <c r="AA36" s="13" t="s">
        <v>32</v>
      </c>
      <c r="AB36" s="13" t="s">
        <v>47</v>
      </c>
      <c r="AC36" s="13" t="s">
        <v>46</v>
      </c>
      <c r="AD36" s="13" t="s">
        <v>67</v>
      </c>
      <c r="AE36" s="13" t="s">
        <v>98</v>
      </c>
      <c r="AF36" s="13" t="s">
        <v>69</v>
      </c>
    </row>
    <row r="37" spans="2:32" x14ac:dyDescent="0.25">
      <c r="B37" s="10" t="s">
        <v>70</v>
      </c>
      <c r="C37" s="37">
        <v>28651.8</v>
      </c>
      <c r="D37" s="37">
        <v>22922.699999999997</v>
      </c>
      <c r="E37" s="37">
        <v>17194.5</v>
      </c>
      <c r="F37" s="37">
        <v>9760.2999999999993</v>
      </c>
      <c r="G37" s="37">
        <v>12999.800000000001</v>
      </c>
      <c r="H37" s="37">
        <v>17636.7</v>
      </c>
      <c r="I37" s="37">
        <v>9747.6</v>
      </c>
      <c r="J37" s="37">
        <v>11311.1</v>
      </c>
      <c r="K37" s="37">
        <v>7383.4</v>
      </c>
      <c r="L37" s="37">
        <v>6456.3</v>
      </c>
      <c r="M37" s="37">
        <v>15733.6</v>
      </c>
      <c r="N37" s="37">
        <v>5887.7000000000007</v>
      </c>
      <c r="O37" s="37">
        <v>11693.5</v>
      </c>
      <c r="P37" s="37">
        <v>8827.7999999999993</v>
      </c>
      <c r="Q37" s="37">
        <v>14703.099999999999</v>
      </c>
      <c r="R37" s="37">
        <v>16599.5</v>
      </c>
      <c r="S37" s="37">
        <v>14783.7</v>
      </c>
      <c r="T37" s="37">
        <v>7533.2</v>
      </c>
      <c r="U37" s="37">
        <v>14081.7</v>
      </c>
      <c r="V37" s="37">
        <v>17229.199999999997</v>
      </c>
      <c r="W37" s="37">
        <v>18407.8</v>
      </c>
      <c r="X37" s="37">
        <v>18922.3</v>
      </c>
      <c r="Y37" s="37">
        <v>16526.3</v>
      </c>
      <c r="Z37" s="37">
        <v>9729.1999999999989</v>
      </c>
      <c r="AA37" s="37">
        <v>11170</v>
      </c>
      <c r="AB37" s="37">
        <v>12107.1</v>
      </c>
      <c r="AC37" s="37">
        <v>16566.7</v>
      </c>
      <c r="AD37" s="37">
        <v>16916.2</v>
      </c>
      <c r="AE37" s="37">
        <v>19879.5</v>
      </c>
      <c r="AF37" s="37">
        <v>6200.7</v>
      </c>
    </row>
    <row r="38" spans="2:32" x14ac:dyDescent="0.25">
      <c r="B38" s="8" t="s">
        <v>72</v>
      </c>
      <c r="C38" s="35">
        <v>347794.48</v>
      </c>
      <c r="D38" s="35">
        <v>341794.48</v>
      </c>
      <c r="E38" s="35">
        <v>311794.48</v>
      </c>
      <c r="F38" s="35">
        <v>307794.48</v>
      </c>
      <c r="G38" s="35">
        <v>318794.48000000004</v>
      </c>
      <c r="H38" s="35">
        <v>330794.48000000004</v>
      </c>
      <c r="I38" s="35">
        <v>493794.48</v>
      </c>
      <c r="J38" s="35">
        <v>599794.48</v>
      </c>
      <c r="K38" s="35">
        <v>281294.48000000004</v>
      </c>
      <c r="L38" s="35">
        <v>278794.48</v>
      </c>
      <c r="M38" s="35">
        <v>267294.48</v>
      </c>
      <c r="N38" s="35">
        <v>265294.48</v>
      </c>
      <c r="O38" s="35">
        <v>276294.48</v>
      </c>
      <c r="P38" s="35">
        <v>274294.48</v>
      </c>
      <c r="Q38" s="35">
        <v>292294.48</v>
      </c>
      <c r="R38" s="35">
        <v>297294.48</v>
      </c>
      <c r="S38" s="35">
        <v>298294.48</v>
      </c>
      <c r="T38" s="35">
        <v>285794.48000000004</v>
      </c>
      <c r="U38" s="35">
        <v>322794.48</v>
      </c>
      <c r="V38" s="35">
        <v>308794.48</v>
      </c>
      <c r="W38" s="35">
        <v>328294.48</v>
      </c>
      <c r="X38" s="35">
        <v>322794.48</v>
      </c>
      <c r="Y38" s="35">
        <v>281794.48</v>
      </c>
      <c r="Z38" s="35">
        <v>284794.48</v>
      </c>
      <c r="AA38" s="35">
        <v>282794.48000000004</v>
      </c>
      <c r="AB38" s="35">
        <v>272294.48000000004</v>
      </c>
      <c r="AC38" s="35">
        <v>276294.48</v>
      </c>
      <c r="AD38" s="35">
        <v>272294.48000000004</v>
      </c>
      <c r="AE38" s="35">
        <v>265294.48</v>
      </c>
      <c r="AF38" s="35">
        <v>270294.48</v>
      </c>
    </row>
    <row r="39" spans="2:32" x14ac:dyDescent="0.25">
      <c r="B39" s="8" t="s">
        <v>99</v>
      </c>
      <c r="C39" s="35">
        <v>0</v>
      </c>
      <c r="D39" s="35">
        <v>0</v>
      </c>
      <c r="E39" s="35">
        <v>3396028.5759999999</v>
      </c>
      <c r="F39" s="35">
        <v>2245979.27</v>
      </c>
      <c r="G39" s="35">
        <v>2945306.36</v>
      </c>
      <c r="H39" s="35">
        <v>0</v>
      </c>
      <c r="I39" s="35">
        <v>2245979.27</v>
      </c>
      <c r="J39" s="35">
        <v>2400019.3840000001</v>
      </c>
      <c r="K39" s="35">
        <v>1673693.18</v>
      </c>
      <c r="L39" s="35">
        <v>1663693.18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3379060.45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/>
    </row>
    <row r="40" spans="2:32" x14ac:dyDescent="0.25">
      <c r="B40" s="8" t="s">
        <v>73</v>
      </c>
      <c r="C40" s="35">
        <v>1393898.4</v>
      </c>
      <c r="D40" s="35">
        <v>1115118.72</v>
      </c>
      <c r="E40" s="35">
        <v>836339.04</v>
      </c>
      <c r="F40" s="35">
        <v>557559.36</v>
      </c>
      <c r="G40" s="35">
        <v>743412.48</v>
      </c>
      <c r="H40" s="35">
        <v>929265.60000000009</v>
      </c>
      <c r="I40" s="35">
        <v>557559.36</v>
      </c>
      <c r="J40" s="35">
        <v>557559.36</v>
      </c>
      <c r="K40" s="35">
        <v>371706.24</v>
      </c>
      <c r="L40" s="35">
        <v>371706.24</v>
      </c>
      <c r="M40" s="35">
        <v>743412.48</v>
      </c>
      <c r="N40" s="35">
        <v>371706.24</v>
      </c>
      <c r="O40" s="35">
        <v>743412.48</v>
      </c>
      <c r="P40" s="35">
        <v>557559.36</v>
      </c>
      <c r="Q40" s="35">
        <v>929265.60000000009</v>
      </c>
      <c r="R40" s="35">
        <v>743412.48</v>
      </c>
      <c r="S40" s="35">
        <v>929265.60000000009</v>
      </c>
      <c r="T40" s="35">
        <v>371706.24</v>
      </c>
      <c r="U40" s="35">
        <v>743412.48</v>
      </c>
      <c r="V40" s="35">
        <v>836339.04</v>
      </c>
      <c r="W40" s="35">
        <v>929265.60000000009</v>
      </c>
      <c r="X40" s="35">
        <v>929265.60000000009</v>
      </c>
      <c r="Y40" s="35">
        <v>743412.48</v>
      </c>
      <c r="Z40" s="35">
        <v>557559.36</v>
      </c>
      <c r="AA40" s="35">
        <v>557559.36</v>
      </c>
      <c r="AB40" s="35">
        <v>557559.36</v>
      </c>
      <c r="AC40" s="35">
        <v>743412.48</v>
      </c>
      <c r="AD40" s="35">
        <v>743412.48</v>
      </c>
      <c r="AE40" s="35">
        <v>557559.36</v>
      </c>
      <c r="AF40" s="35">
        <v>371706.24</v>
      </c>
    </row>
    <row r="41" spans="2:32" x14ac:dyDescent="0.25">
      <c r="B41" s="8" t="s">
        <v>74</v>
      </c>
      <c r="C41" s="35">
        <v>96807.15</v>
      </c>
      <c r="D41" s="35">
        <v>77445.720000000016</v>
      </c>
      <c r="E41" s="35">
        <v>58084.29</v>
      </c>
      <c r="F41" s="35">
        <v>38722.860000000008</v>
      </c>
      <c r="G41" s="35">
        <v>51630.479999999996</v>
      </c>
      <c r="H41" s="35">
        <v>64538.100000000006</v>
      </c>
      <c r="I41" s="35">
        <v>38722.860000000008</v>
      </c>
      <c r="J41" s="35">
        <v>38722.860000000008</v>
      </c>
      <c r="K41" s="35">
        <v>25815.239999999998</v>
      </c>
      <c r="L41" s="35">
        <v>25815.239999999998</v>
      </c>
      <c r="M41" s="35">
        <v>51630.479999999996</v>
      </c>
      <c r="N41" s="35">
        <v>25815.239999999998</v>
      </c>
      <c r="O41" s="35">
        <v>51630.479999999996</v>
      </c>
      <c r="P41" s="35">
        <v>38722.860000000008</v>
      </c>
      <c r="Q41" s="35">
        <v>64538.100000000006</v>
      </c>
      <c r="R41" s="35">
        <v>51630.479999999996</v>
      </c>
      <c r="S41" s="35">
        <v>64538.100000000006</v>
      </c>
      <c r="T41" s="35">
        <v>25815.239999999998</v>
      </c>
      <c r="U41" s="35">
        <v>51630.479999999996</v>
      </c>
      <c r="V41" s="35">
        <v>58084.29</v>
      </c>
      <c r="W41" s="35">
        <v>64538.100000000006</v>
      </c>
      <c r="X41" s="35">
        <v>64538.100000000006</v>
      </c>
      <c r="Y41" s="35">
        <v>51630.479999999996</v>
      </c>
      <c r="Z41" s="35">
        <v>38722.860000000008</v>
      </c>
      <c r="AA41" s="35">
        <v>38722.860000000008</v>
      </c>
      <c r="AB41" s="35">
        <v>38722.860000000008</v>
      </c>
      <c r="AC41" s="35">
        <v>51630.479999999996</v>
      </c>
      <c r="AD41" s="35">
        <v>51630.479999999996</v>
      </c>
      <c r="AE41" s="35">
        <v>38722.860000000008</v>
      </c>
      <c r="AF41" s="35">
        <v>25815.239999999998</v>
      </c>
    </row>
    <row r="42" spans="2:32" x14ac:dyDescent="0.25">
      <c r="B42" s="8" t="s">
        <v>75</v>
      </c>
      <c r="C42" s="9">
        <v>114499.95000000001</v>
      </c>
      <c r="D42" s="11">
        <v>91599.959999999992</v>
      </c>
      <c r="E42" s="9">
        <v>68699.97</v>
      </c>
      <c r="F42" s="9">
        <v>45799.979999999996</v>
      </c>
      <c r="G42" s="9">
        <v>61066.64</v>
      </c>
      <c r="H42" s="9">
        <v>76333.3</v>
      </c>
      <c r="I42" s="9">
        <v>45799.979999999996</v>
      </c>
      <c r="J42" s="9">
        <v>45799.979999999996</v>
      </c>
      <c r="K42" s="9">
        <v>30533.32</v>
      </c>
      <c r="L42" s="9">
        <v>30533.32</v>
      </c>
      <c r="M42" s="9">
        <v>61066.64</v>
      </c>
      <c r="N42" s="9">
        <v>30533.32</v>
      </c>
      <c r="O42" s="9">
        <v>61066.64</v>
      </c>
      <c r="P42" s="9">
        <v>45799.979999999996</v>
      </c>
      <c r="Q42" s="9">
        <v>76333.3</v>
      </c>
      <c r="R42" s="9">
        <v>61066.64</v>
      </c>
      <c r="S42" s="9">
        <v>76333.3</v>
      </c>
      <c r="T42" s="9">
        <v>30533.32</v>
      </c>
      <c r="U42" s="9">
        <v>61066.64</v>
      </c>
      <c r="V42" s="11">
        <v>68699.97</v>
      </c>
      <c r="W42" s="9">
        <v>76333.3</v>
      </c>
      <c r="X42" s="9">
        <v>76333.3</v>
      </c>
      <c r="Y42" s="11">
        <v>61066.64</v>
      </c>
      <c r="Z42" s="9">
        <v>45799.979999999996</v>
      </c>
      <c r="AA42" s="9">
        <v>45799.979999999996</v>
      </c>
      <c r="AB42" s="9">
        <v>45799.979999999996</v>
      </c>
      <c r="AC42" s="9">
        <v>61066.64</v>
      </c>
      <c r="AD42" s="9">
        <v>45799.979999999996</v>
      </c>
      <c r="AE42" s="9">
        <v>45800</v>
      </c>
      <c r="AF42" s="9">
        <v>30533.32</v>
      </c>
    </row>
    <row r="43" spans="2:32" x14ac:dyDescent="0.25">
      <c r="B43" s="8" t="s">
        <v>76</v>
      </c>
      <c r="C43" s="35">
        <v>707856</v>
      </c>
      <c r="D43" s="35">
        <v>565908</v>
      </c>
      <c r="E43" s="35">
        <v>424908</v>
      </c>
      <c r="F43" s="35">
        <v>288708</v>
      </c>
      <c r="G43" s="35">
        <v>384624</v>
      </c>
      <c r="H43" s="35">
        <v>481500</v>
      </c>
      <c r="I43" s="35">
        <v>288708</v>
      </c>
      <c r="J43" s="35">
        <v>282948</v>
      </c>
      <c r="K43" s="35">
        <v>192792</v>
      </c>
      <c r="L43" s="35">
        <v>192792</v>
      </c>
      <c r="M43" s="35">
        <v>384624</v>
      </c>
      <c r="N43" s="35">
        <v>192792</v>
      </c>
      <c r="O43" s="35">
        <v>384624</v>
      </c>
      <c r="P43" s="35">
        <v>288708</v>
      </c>
      <c r="Q43" s="35">
        <v>481500</v>
      </c>
      <c r="R43" s="35">
        <v>424908</v>
      </c>
      <c r="S43" s="35">
        <v>481500</v>
      </c>
      <c r="T43" s="35">
        <v>192792</v>
      </c>
      <c r="U43" s="35">
        <v>384624</v>
      </c>
      <c r="V43" s="35">
        <v>424908</v>
      </c>
      <c r="W43" s="35">
        <v>481500</v>
      </c>
      <c r="X43" s="35">
        <v>481500</v>
      </c>
      <c r="Y43" s="35">
        <v>424908</v>
      </c>
      <c r="Z43" s="35">
        <v>288708</v>
      </c>
      <c r="AA43" s="35">
        <v>288708</v>
      </c>
      <c r="AB43" s="35">
        <v>288708</v>
      </c>
      <c r="AC43" s="35">
        <v>424908</v>
      </c>
      <c r="AD43" s="35">
        <v>288708</v>
      </c>
      <c r="AE43" s="35">
        <v>433056</v>
      </c>
      <c r="AF43" s="35">
        <v>192792</v>
      </c>
    </row>
    <row r="44" spans="2:32" x14ac:dyDescent="0.25">
      <c r="B44" s="8" t="s">
        <v>77</v>
      </c>
      <c r="C44" s="35">
        <v>268312</v>
      </c>
      <c r="D44" s="35">
        <v>214664</v>
      </c>
      <c r="E44" s="35">
        <v>161016</v>
      </c>
      <c r="F44" s="35">
        <v>91408</v>
      </c>
      <c r="G44" s="35">
        <v>121744</v>
      </c>
      <c r="H44" s="35">
        <v>165160</v>
      </c>
      <c r="I44" s="35">
        <v>91280</v>
      </c>
      <c r="J44" s="35">
        <v>105924</v>
      </c>
      <c r="K44" s="35">
        <v>69148</v>
      </c>
      <c r="L44" s="35">
        <v>60468</v>
      </c>
      <c r="M44" s="35">
        <v>147336</v>
      </c>
      <c r="N44" s="35">
        <v>55132</v>
      </c>
      <c r="O44" s="35">
        <v>109508</v>
      </c>
      <c r="P44" s="35">
        <v>82672</v>
      </c>
      <c r="Q44" s="35">
        <v>137692</v>
      </c>
      <c r="R44" s="35">
        <v>155444</v>
      </c>
      <c r="S44" s="35">
        <v>138448</v>
      </c>
      <c r="T44" s="35">
        <v>70548</v>
      </c>
      <c r="U44" s="35">
        <v>131868</v>
      </c>
      <c r="V44" s="35">
        <v>161352</v>
      </c>
      <c r="W44" s="35">
        <v>172384</v>
      </c>
      <c r="X44" s="35">
        <v>177200</v>
      </c>
      <c r="Y44" s="35">
        <v>154772</v>
      </c>
      <c r="Z44" s="35">
        <v>91112</v>
      </c>
      <c r="AA44" s="35">
        <v>104608</v>
      </c>
      <c r="AB44" s="35">
        <v>113388</v>
      </c>
      <c r="AC44" s="35">
        <v>155148</v>
      </c>
      <c r="AD44" s="35">
        <v>158396</v>
      </c>
      <c r="AE44" s="35">
        <v>186159.91999999998</v>
      </c>
      <c r="AF44" s="35">
        <v>58072</v>
      </c>
    </row>
    <row r="45" spans="2:32" x14ac:dyDescent="0.25">
      <c r="B45" s="8" t="s">
        <v>78</v>
      </c>
      <c r="C45" s="35">
        <v>0</v>
      </c>
      <c r="D45" s="35">
        <v>216000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81000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162000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9"/>
    </row>
    <row r="46" spans="2:32" x14ac:dyDescent="0.25">
      <c r="B46" s="8" t="s">
        <v>79</v>
      </c>
      <c r="C46" s="9"/>
      <c r="D46" s="1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1"/>
      <c r="W46" s="9"/>
      <c r="X46" s="9"/>
      <c r="Y46" s="11"/>
      <c r="Z46" s="9"/>
      <c r="AA46" s="9"/>
      <c r="AB46" s="9"/>
      <c r="AC46" s="9"/>
      <c r="AD46" s="9"/>
      <c r="AE46" s="9"/>
      <c r="AF46" s="9"/>
    </row>
    <row r="47" spans="2:32" x14ac:dyDescent="0.25">
      <c r="B47" s="8" t="s">
        <v>80</v>
      </c>
      <c r="C47" s="35">
        <v>450432</v>
      </c>
      <c r="D47" s="35">
        <v>360348</v>
      </c>
      <c r="E47" s="35">
        <v>270264</v>
      </c>
      <c r="F47" s="35">
        <v>270264</v>
      </c>
      <c r="G47" s="35">
        <v>360348</v>
      </c>
      <c r="H47" s="35">
        <v>450432</v>
      </c>
      <c r="I47" s="35">
        <v>270264</v>
      </c>
      <c r="J47" s="35">
        <v>180180</v>
      </c>
      <c r="K47" s="35">
        <v>180180</v>
      </c>
      <c r="L47" s="35">
        <v>180180</v>
      </c>
      <c r="M47" s="35">
        <v>360348</v>
      </c>
      <c r="N47" s="35">
        <v>180180</v>
      </c>
      <c r="O47" s="35">
        <v>360348</v>
      </c>
      <c r="P47" s="35">
        <v>270264</v>
      </c>
      <c r="Q47" s="35">
        <v>450432</v>
      </c>
      <c r="R47" s="35">
        <v>360348</v>
      </c>
      <c r="S47" s="35">
        <v>450432</v>
      </c>
      <c r="T47" s="35">
        <v>180180</v>
      </c>
      <c r="U47" s="35">
        <v>360348</v>
      </c>
      <c r="V47" s="35">
        <v>270264</v>
      </c>
      <c r="W47" s="35">
        <v>450432</v>
      </c>
      <c r="X47" s="35">
        <v>450432</v>
      </c>
      <c r="Y47" s="35">
        <v>360348</v>
      </c>
      <c r="Z47" s="35">
        <v>270264</v>
      </c>
      <c r="AA47" s="35">
        <v>270264</v>
      </c>
      <c r="AB47" s="35">
        <v>270264</v>
      </c>
      <c r="AC47" s="35">
        <v>360348</v>
      </c>
      <c r="AD47" s="35">
        <v>360348</v>
      </c>
      <c r="AE47" s="35">
        <v>270264</v>
      </c>
      <c r="AF47" s="35">
        <v>180180</v>
      </c>
    </row>
    <row r="48" spans="2:32" x14ac:dyDescent="0.25">
      <c r="B48" s="8" t="s">
        <v>81</v>
      </c>
      <c r="C48" s="35">
        <v>790200</v>
      </c>
      <c r="D48" s="35">
        <v>632160</v>
      </c>
      <c r="E48" s="35">
        <v>474120</v>
      </c>
      <c r="F48" s="35">
        <v>355296</v>
      </c>
      <c r="G48" s="35">
        <v>473724</v>
      </c>
      <c r="H48" s="35">
        <v>592152</v>
      </c>
      <c r="I48" s="35">
        <v>355296</v>
      </c>
      <c r="J48" s="35">
        <v>316080</v>
      </c>
      <c r="K48" s="35">
        <v>236856</v>
      </c>
      <c r="L48" s="35">
        <v>236856</v>
      </c>
      <c r="M48" s="35">
        <v>473724</v>
      </c>
      <c r="N48" s="35">
        <v>236856</v>
      </c>
      <c r="O48" s="35">
        <v>473724</v>
      </c>
      <c r="P48" s="35">
        <v>355296</v>
      </c>
      <c r="Q48" s="35">
        <v>592152</v>
      </c>
      <c r="R48" s="35">
        <v>473724</v>
      </c>
      <c r="S48" s="35">
        <v>592152</v>
      </c>
      <c r="T48" s="35">
        <v>236856</v>
      </c>
      <c r="U48" s="35">
        <v>473724</v>
      </c>
      <c r="V48" s="35">
        <v>355296</v>
      </c>
      <c r="W48" s="35">
        <v>592152</v>
      </c>
      <c r="X48" s="35">
        <v>592152</v>
      </c>
      <c r="Y48" s="35">
        <v>473724</v>
      </c>
      <c r="Z48" s="35">
        <v>355296</v>
      </c>
      <c r="AA48" s="35">
        <v>355296</v>
      </c>
      <c r="AB48" s="35">
        <v>355296</v>
      </c>
      <c r="AC48" s="35">
        <v>473724</v>
      </c>
      <c r="AD48" s="35">
        <v>473724</v>
      </c>
      <c r="AE48" s="35">
        <v>474120</v>
      </c>
      <c r="AF48" s="35">
        <v>236856</v>
      </c>
    </row>
    <row r="49" spans="2:33" x14ac:dyDescent="0.25">
      <c r="B49" s="8" t="s">
        <v>82</v>
      </c>
      <c r="C49" s="9">
        <v>61932</v>
      </c>
      <c r="D49" s="9">
        <v>49548</v>
      </c>
      <c r="E49" s="9">
        <v>37164</v>
      </c>
      <c r="F49" s="9">
        <v>37164</v>
      </c>
      <c r="G49" s="9">
        <v>49548</v>
      </c>
      <c r="H49" s="9">
        <v>61932</v>
      </c>
      <c r="I49" s="9">
        <v>37164</v>
      </c>
      <c r="J49" s="9">
        <v>24780</v>
      </c>
      <c r="K49" s="9">
        <v>24780</v>
      </c>
      <c r="L49" s="9">
        <v>24780</v>
      </c>
      <c r="M49" s="9">
        <v>49548</v>
      </c>
      <c r="N49" s="9">
        <v>24780</v>
      </c>
      <c r="O49" s="9">
        <v>49548</v>
      </c>
      <c r="P49" s="9">
        <v>37164</v>
      </c>
      <c r="Q49" s="9">
        <v>61932</v>
      </c>
      <c r="R49" s="9">
        <v>49548</v>
      </c>
      <c r="S49" s="9">
        <v>61932</v>
      </c>
      <c r="T49" s="9">
        <v>24780</v>
      </c>
      <c r="U49" s="9">
        <v>49548</v>
      </c>
      <c r="V49" s="9">
        <v>37164</v>
      </c>
      <c r="W49" s="9">
        <v>61932</v>
      </c>
      <c r="X49" s="9">
        <v>61932</v>
      </c>
      <c r="Y49" s="9">
        <v>49548</v>
      </c>
      <c r="Z49" s="9">
        <v>37164</v>
      </c>
      <c r="AA49" s="9">
        <v>37164</v>
      </c>
      <c r="AB49" s="9">
        <v>37164</v>
      </c>
      <c r="AC49" s="9">
        <v>49548</v>
      </c>
      <c r="AD49" s="9">
        <v>49548</v>
      </c>
      <c r="AE49" s="9">
        <v>37164</v>
      </c>
      <c r="AF49" s="9">
        <v>24780</v>
      </c>
    </row>
    <row r="50" spans="2:33" x14ac:dyDescent="0.25">
      <c r="B50" s="8" t="s">
        <v>83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2:33" x14ac:dyDescent="0.25">
      <c r="B51" s="8" t="s">
        <v>84</v>
      </c>
      <c r="C51" s="35">
        <v>1408430.9893693002</v>
      </c>
      <c r="D51" s="35">
        <v>1126806.7290716695</v>
      </c>
      <c r="E51" s="35">
        <v>845226.70989991701</v>
      </c>
      <c r="F51" s="35">
        <v>479785.1787860163</v>
      </c>
      <c r="G51" s="35">
        <v>639028.65354368777</v>
      </c>
      <c r="H51" s="35">
        <v>866963.84974799282</v>
      </c>
      <c r="I51" s="35">
        <v>479160.8873430707</v>
      </c>
      <c r="J51" s="35">
        <v>556017.55435452901</v>
      </c>
      <c r="K51" s="35">
        <v>362944.3653421179</v>
      </c>
      <c r="L51" s="35">
        <v>317371.09000708559</v>
      </c>
      <c r="M51" s="35">
        <v>773413.53123855486</v>
      </c>
      <c r="N51" s="35">
        <v>289420.52981347177</v>
      </c>
      <c r="O51" s="35">
        <v>574815.11717204202</v>
      </c>
      <c r="P51" s="35">
        <v>433946.45669571578</v>
      </c>
      <c r="Q51" s="35">
        <v>722757.44210820121</v>
      </c>
      <c r="R51" s="35">
        <v>815978.41001388046</v>
      </c>
      <c r="S51" s="35">
        <v>726719.48071461217</v>
      </c>
      <c r="T51" s="35">
        <v>370308.05496048467</v>
      </c>
      <c r="U51" s="35">
        <v>692211.40252974257</v>
      </c>
      <c r="V51" s="35">
        <v>846932.45108654781</v>
      </c>
      <c r="W51" s="35">
        <v>904868.66326416517</v>
      </c>
      <c r="X51" s="35">
        <v>930159.84022444347</v>
      </c>
      <c r="Y51" s="35">
        <v>812380.13177580014</v>
      </c>
      <c r="Z51" s="35">
        <v>478256.40210289741</v>
      </c>
      <c r="AA51" s="35">
        <v>549081.52895298332</v>
      </c>
      <c r="AB51" s="35">
        <v>595146.37235332711</v>
      </c>
      <c r="AC51" s="35">
        <v>814366.06675965874</v>
      </c>
      <c r="AD51" s="35">
        <v>831546.37064229674</v>
      </c>
      <c r="AE51" s="35">
        <v>977212.73543606373</v>
      </c>
      <c r="AF51" s="35">
        <v>304806.61025772279</v>
      </c>
    </row>
    <row r="52" spans="2:33" x14ac:dyDescent="0.25">
      <c r="B52" s="8" t="s">
        <v>85</v>
      </c>
      <c r="C52" s="9">
        <v>3206076</v>
      </c>
      <c r="D52" s="11">
        <v>2564856</v>
      </c>
      <c r="E52" s="9">
        <v>1923648</v>
      </c>
      <c r="F52" s="9">
        <v>1282428</v>
      </c>
      <c r="G52" s="9">
        <v>1709904</v>
      </c>
      <c r="H52" s="9">
        <v>2137380</v>
      </c>
      <c r="I52" s="9">
        <v>1282428</v>
      </c>
      <c r="J52" s="9">
        <v>1282428</v>
      </c>
      <c r="K52" s="9">
        <v>1068696</v>
      </c>
      <c r="L52" s="9">
        <v>854952</v>
      </c>
      <c r="M52" s="9">
        <v>1709904</v>
      </c>
      <c r="N52" s="9">
        <v>854952</v>
      </c>
      <c r="O52" s="9">
        <v>1709904</v>
      </c>
      <c r="P52" s="9">
        <v>1282428</v>
      </c>
      <c r="Q52" s="9">
        <v>2137380</v>
      </c>
      <c r="R52" s="9">
        <v>1923648</v>
      </c>
      <c r="S52" s="9">
        <v>0</v>
      </c>
      <c r="T52" s="9">
        <v>854952</v>
      </c>
      <c r="U52" s="9">
        <v>1709904</v>
      </c>
      <c r="V52" s="11">
        <v>0</v>
      </c>
      <c r="W52" s="9">
        <v>2137380</v>
      </c>
      <c r="X52" s="9">
        <v>2137380</v>
      </c>
      <c r="Y52" s="11">
        <v>1923648</v>
      </c>
      <c r="Z52" s="9">
        <v>1282428</v>
      </c>
      <c r="AA52" s="9">
        <v>1282428</v>
      </c>
      <c r="AB52" s="9">
        <v>1496172</v>
      </c>
      <c r="AC52" s="9">
        <v>1923648</v>
      </c>
      <c r="AD52" s="9">
        <v>1923648</v>
      </c>
      <c r="AE52" s="9">
        <v>2244252</v>
      </c>
      <c r="AF52" s="9">
        <v>854952</v>
      </c>
    </row>
    <row r="53" spans="2:33" x14ac:dyDescent="0.25">
      <c r="B53" s="8" t="s">
        <v>86</v>
      </c>
      <c r="C53" s="9">
        <f t="shared" ref="C53:AF53" si="4">$S$34/$C$33*C37</f>
        <v>1740028.3234902946</v>
      </c>
      <c r="D53" s="9">
        <f t="shared" si="4"/>
        <v>1392099.1787905463</v>
      </c>
      <c r="E53" s="9">
        <f t="shared" si="4"/>
        <v>1044224.6912324487</v>
      </c>
      <c r="F53" s="9">
        <f t="shared" si="4"/>
        <v>592744.55516799376</v>
      </c>
      <c r="G53" s="9">
        <f t="shared" si="4"/>
        <v>789479.90003103239</v>
      </c>
      <c r="H53" s="9">
        <f t="shared" si="4"/>
        <v>1071079.5668300518</v>
      </c>
      <c r="I53" s="9">
        <f t="shared" si="4"/>
        <v>591973.28216914809</v>
      </c>
      <c r="J53" s="9">
        <f t="shared" si="4"/>
        <v>686924.88324751228</v>
      </c>
      <c r="K53" s="9">
        <f t="shared" si="4"/>
        <v>448395.04406907217</v>
      </c>
      <c r="L53" s="9">
        <f t="shared" si="4"/>
        <v>392092.1151533373</v>
      </c>
      <c r="M53" s="9">
        <f t="shared" si="4"/>
        <v>955504.00430223939</v>
      </c>
      <c r="N53" s="9">
        <f t="shared" si="4"/>
        <v>357560.94766171096</v>
      </c>
      <c r="O53" s="9">
        <f t="shared" si="4"/>
        <v>710148.09543322795</v>
      </c>
      <c r="P53" s="9">
        <f t="shared" si="4"/>
        <v>536113.68340235599</v>
      </c>
      <c r="Q53" s="9">
        <f t="shared" si="4"/>
        <v>892921.57711243792</v>
      </c>
      <c r="R53" s="9">
        <f t="shared" si="4"/>
        <v>1008090.2475857415</v>
      </c>
      <c r="S53" s="9">
        <f t="shared" si="4"/>
        <v>897816.42779802566</v>
      </c>
      <c r="T53" s="9">
        <f t="shared" si="4"/>
        <v>457492.42164600786</v>
      </c>
      <c r="U53" s="9">
        <f t="shared" si="4"/>
        <v>855183.85731065006</v>
      </c>
      <c r="V53" s="9">
        <f t="shared" si="4"/>
        <v>1046332.0276938615</v>
      </c>
      <c r="W53" s="9">
        <f t="shared" si="4"/>
        <v>1117908.5911930366</v>
      </c>
      <c r="X53" s="9">
        <f t="shared" si="4"/>
        <v>1149154.2571698951</v>
      </c>
      <c r="Y53" s="9">
        <f t="shared" si="4"/>
        <v>1003644.8000648356</v>
      </c>
      <c r="Z53" s="9">
        <f t="shared" si="4"/>
        <v>590855.84727318259</v>
      </c>
      <c r="AA53" s="9">
        <f t="shared" si="4"/>
        <v>678355.85803986457</v>
      </c>
      <c r="AB53" s="9">
        <f t="shared" si="4"/>
        <v>735266.08852949366</v>
      </c>
      <c r="AC53" s="9">
        <f t="shared" si="4"/>
        <v>1006098.2984233684</v>
      </c>
      <c r="AD53" s="9">
        <f t="shared" si="4"/>
        <v>1027323.4884309721</v>
      </c>
      <c r="AE53" s="9">
        <f t="shared" si="4"/>
        <v>1207285.1638230518</v>
      </c>
      <c r="AF53" s="9">
        <f t="shared" si="4"/>
        <v>376569.48692460055</v>
      </c>
    </row>
    <row r="54" spans="2:33" x14ac:dyDescent="0.25">
      <c r="C54" s="3">
        <f>SUM(C38:C53)</f>
        <v>10586267.292859595</v>
      </c>
      <c r="D54" s="3">
        <f t="shared" ref="D54:AF54" si="5">SUM(D38:D53)</f>
        <v>8748348.7878622152</v>
      </c>
      <c r="E54" s="3">
        <f t="shared" si="5"/>
        <v>9851517.7571323644</v>
      </c>
      <c r="F54" s="3">
        <f t="shared" si="5"/>
        <v>6593653.6839540089</v>
      </c>
      <c r="G54" s="3">
        <f t="shared" si="5"/>
        <v>8648610.9935747199</v>
      </c>
      <c r="H54" s="3">
        <f t="shared" si="5"/>
        <v>7227530.8965780456</v>
      </c>
      <c r="I54" s="3">
        <f t="shared" si="5"/>
        <v>6778130.1195122181</v>
      </c>
      <c r="J54" s="3">
        <f t="shared" si="5"/>
        <v>7077178.5016020406</v>
      </c>
      <c r="K54" s="3">
        <f t="shared" si="5"/>
        <v>4966833.86941119</v>
      </c>
      <c r="L54" s="3">
        <f>SUM(L38:L53)</f>
        <v>4711033.6651604222</v>
      </c>
      <c r="M54" s="3">
        <f t="shared" si="5"/>
        <v>5977805.6155407941</v>
      </c>
      <c r="N54" s="3">
        <f t="shared" si="5"/>
        <v>2885022.7574751824</v>
      </c>
      <c r="O54" s="3">
        <f t="shared" si="5"/>
        <v>5505023.2926052697</v>
      </c>
      <c r="P54" s="3">
        <f t="shared" si="5"/>
        <v>4202968.8200980714</v>
      </c>
      <c r="Q54" s="3">
        <f t="shared" si="5"/>
        <v>6839198.4992206395</v>
      </c>
      <c r="R54" s="3">
        <f t="shared" si="5"/>
        <v>6365092.7375996225</v>
      </c>
      <c r="S54" s="3">
        <f t="shared" si="5"/>
        <v>4717431.3885126384</v>
      </c>
      <c r="T54" s="3">
        <f t="shared" si="5"/>
        <v>3101757.7566064922</v>
      </c>
      <c r="U54" s="3">
        <f t="shared" si="5"/>
        <v>5836315.3398403926</v>
      </c>
      <c r="V54" s="3">
        <f t="shared" si="5"/>
        <v>4576166.2587804096</v>
      </c>
      <c r="W54" s="3">
        <f t="shared" si="5"/>
        <v>7316988.7344572023</v>
      </c>
      <c r="X54" s="3">
        <f t="shared" si="5"/>
        <v>10751902.027394338</v>
      </c>
      <c r="Y54" s="3">
        <f t="shared" si="5"/>
        <v>6340877.0118406359</v>
      </c>
      <c r="Z54" s="3">
        <f t="shared" si="5"/>
        <v>4320960.9293760806</v>
      </c>
      <c r="AA54" s="3">
        <f t="shared" si="5"/>
        <v>4490782.0669928482</v>
      </c>
      <c r="AB54" s="3">
        <f t="shared" si="5"/>
        <v>4805781.1408828208</v>
      </c>
      <c r="AC54" s="3">
        <f t="shared" si="5"/>
        <v>6340192.4451830275</v>
      </c>
      <c r="AD54" s="3">
        <f t="shared" si="5"/>
        <v>6226379.2790732691</v>
      </c>
      <c r="AE54" s="3">
        <f>SUM(AE38:AE53)</f>
        <v>6736890.5192591157</v>
      </c>
      <c r="AF54" s="3">
        <f t="shared" si="5"/>
        <v>2927357.3771823235</v>
      </c>
      <c r="AG54" s="3">
        <f>SUM(C54:AF54)</f>
        <v>185453999.565568</v>
      </c>
    </row>
    <row r="56" spans="2:33" x14ac:dyDescent="0.25">
      <c r="C56" s="3">
        <f>C54-C53</f>
        <v>8846238.9693692997</v>
      </c>
    </row>
    <row r="59" spans="2:33" x14ac:dyDescent="0.25">
      <c r="B59" t="s">
        <v>87</v>
      </c>
      <c r="C59" t="s">
        <v>89</v>
      </c>
      <c r="D59" t="s">
        <v>90</v>
      </c>
      <c r="F59" t="s">
        <v>88</v>
      </c>
    </row>
    <row r="60" spans="2:33" ht="79.2" x14ac:dyDescent="0.25">
      <c r="B60" s="15" t="s">
        <v>2</v>
      </c>
      <c r="C60" s="3">
        <f>C38*0.4</f>
        <v>139117.79199999999</v>
      </c>
      <c r="D60" s="3">
        <f>C51*0.35</f>
        <v>492950.84627925506</v>
      </c>
      <c r="E60" s="3"/>
      <c r="F60" s="3">
        <f>C60+D60</f>
        <v>632068.63827925501</v>
      </c>
      <c r="G60" s="3">
        <f>D53*0.5</f>
        <v>696049.58939527313</v>
      </c>
    </row>
    <row r="61" spans="2:33" ht="92.4" x14ac:dyDescent="0.25">
      <c r="B61" s="15" t="s">
        <v>4</v>
      </c>
      <c r="C61" s="3">
        <f>C40*0.35</f>
        <v>487864.43999999994</v>
      </c>
      <c r="D61" s="3">
        <f>C52*0.35</f>
        <v>1122126.5999999999</v>
      </c>
      <c r="E61" s="3"/>
    </row>
    <row r="62" spans="2:33" ht="39.6" x14ac:dyDescent="0.25">
      <c r="B62" s="15" t="s">
        <v>5</v>
      </c>
    </row>
    <row r="63" spans="2:33" ht="26.4" x14ac:dyDescent="0.25">
      <c r="B63" s="15" t="s">
        <v>6</v>
      </c>
    </row>
    <row r="64" spans="2:33" ht="39.6" x14ac:dyDescent="0.25">
      <c r="B64" s="15" t="s">
        <v>7</v>
      </c>
    </row>
    <row r="65" spans="2:2" ht="52.8" x14ac:dyDescent="0.25">
      <c r="B65" s="15" t="s">
        <v>8</v>
      </c>
    </row>
    <row r="66" spans="2:2" ht="105.6" x14ac:dyDescent="0.25">
      <c r="B66" s="15" t="s">
        <v>9</v>
      </c>
    </row>
    <row r="67" spans="2:2" ht="52.8" x14ac:dyDescent="0.25">
      <c r="B67" s="15" t="s">
        <v>10</v>
      </c>
    </row>
    <row r="68" spans="2:2" ht="26.4" x14ac:dyDescent="0.25">
      <c r="B68" s="15" t="s">
        <v>11</v>
      </c>
    </row>
    <row r="69" spans="2:2" x14ac:dyDescent="0.25">
      <c r="B69" s="15" t="s">
        <v>12</v>
      </c>
    </row>
    <row r="70" spans="2:2" ht="26.4" x14ac:dyDescent="0.25">
      <c r="B70" s="15" t="s">
        <v>13</v>
      </c>
    </row>
    <row r="71" spans="2:2" ht="26.4" x14ac:dyDescent="0.25">
      <c r="B71" s="15" t="s">
        <v>14</v>
      </c>
    </row>
    <row r="72" spans="2:2" x14ac:dyDescent="0.25">
      <c r="B72" s="15" t="s">
        <v>15</v>
      </c>
    </row>
    <row r="73" spans="2:2" x14ac:dyDescent="0.25">
      <c r="B73" s="15" t="s">
        <v>16</v>
      </c>
    </row>
    <row r="74" spans="2:2" x14ac:dyDescent="0.25">
      <c r="B74" s="15" t="s">
        <v>17</v>
      </c>
    </row>
    <row r="75" spans="2:2" ht="26.4" x14ac:dyDescent="0.25">
      <c r="B75" s="15" t="s">
        <v>18</v>
      </c>
    </row>
    <row r="76" spans="2:2" x14ac:dyDescent="0.25">
      <c r="B76" s="15" t="s">
        <v>19</v>
      </c>
    </row>
  </sheetData>
  <conditionalFormatting sqref="Y2:Y3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7279-C3C0-41CA-9DE1-2FEE051CB5D0}">
  <dimension ref="A1"/>
  <sheetViews>
    <sheetView workbookViewId="0">
      <selection activeCell="H43" sqref="H43"/>
    </sheetView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E952-E71C-4CF8-B1A1-3867487DD7CC}">
  <dimension ref="A1"/>
  <sheetViews>
    <sheetView workbookViewId="0">
      <selection activeCell="A2" sqref="A2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2.3_</vt:lpstr>
      <vt:lpstr>Лист2</vt:lpstr>
      <vt:lpstr>из бдр</vt:lpstr>
      <vt:lpstr>Лист1</vt:lpstr>
      <vt:lpstr>'Форма 2.3_'!Область_печати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Алексей Владимирович</dc:creator>
  <cp:lastModifiedBy>Фролова Алена Игоревна</cp:lastModifiedBy>
  <cp:lastPrinted>2021-01-12T11:45:39Z</cp:lastPrinted>
  <dcterms:created xsi:type="dcterms:W3CDTF">2017-03-14T13:07:56Z</dcterms:created>
  <dcterms:modified xsi:type="dcterms:W3CDTF">2023-12-18T09:51:21Z</dcterms:modified>
</cp:coreProperties>
</file>